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HOME\Kehila\Refua Mekuvenet\Projects\שירות רופא און ליין\מכרזים\מכרז טלה־רפואה\מענה לשאלות הבהרה\נתונים שסופקו במסגרת שאלות הבהרה סבב 1\ילדים משפחה עור\"/>
    </mc:Choice>
  </mc:AlternateContent>
  <bookViews>
    <workbookView xWindow="0" yWindow="0" windowWidth="19200" windowHeight="6360"/>
  </bookViews>
  <sheets>
    <sheet name="ייעוצים בשפה הערבית" sheetId="2" r:id="rId1"/>
    <sheet name="שיחות במוקד הטלפוני" sheetId="5" r:id="rId2"/>
    <sheet name="קריאות דיגיטליות וטלפוניות" sheetId="6" r:id="rId3"/>
    <sheet name="שיחות לנציג אנושי" sheetId="3" r:id="rId4"/>
    <sheet name="שיחות נענות ושיחות חוזרות" sheetId="7" r:id="rId5"/>
    <sheet name="ייעוצים בחלוקה לימות השנה" sheetId="11" r:id="rId6"/>
    <sheet name="שיחות וידאו" sheetId="8" r:id="rId7"/>
    <sheet name="משך זמן ייעוץ רפואי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0" l="1"/>
  <c r="E62" i="10"/>
  <c r="F62" i="10"/>
  <c r="G62" i="10"/>
  <c r="H62" i="10"/>
  <c r="C62" i="10"/>
  <c r="D53" i="10"/>
  <c r="E53" i="10"/>
  <c r="F53" i="10"/>
  <c r="G53" i="10"/>
  <c r="H53" i="10"/>
  <c r="I53" i="10"/>
  <c r="C53" i="10"/>
  <c r="D42" i="10"/>
  <c r="E42" i="10"/>
  <c r="F42" i="10"/>
  <c r="G42" i="10"/>
  <c r="H42" i="10"/>
  <c r="C42" i="10"/>
  <c r="D33" i="10"/>
  <c r="E33" i="10"/>
  <c r="F33" i="10"/>
  <c r="G33" i="10"/>
  <c r="H33" i="10"/>
  <c r="I33" i="10"/>
  <c r="C33" i="10"/>
  <c r="D22" i="10"/>
  <c r="E22" i="10"/>
  <c r="F22" i="10"/>
  <c r="G22" i="10"/>
  <c r="H22" i="10"/>
  <c r="C22" i="10"/>
  <c r="D13" i="10"/>
  <c r="E13" i="10"/>
  <c r="F13" i="10"/>
  <c r="G13" i="10"/>
  <c r="H13" i="10"/>
  <c r="I13" i="10"/>
  <c r="C13" i="10"/>
  <c r="D18" i="8" l="1"/>
  <c r="C18" i="8"/>
  <c r="C36" i="7"/>
  <c r="B36" i="7"/>
  <c r="B19" i="7"/>
  <c r="H19" i="7"/>
  <c r="G19" i="7"/>
  <c r="G36" i="7"/>
  <c r="H36" i="7" l="1"/>
  <c r="C53" i="7" l="1"/>
  <c r="B53" i="7"/>
  <c r="D52" i="7"/>
  <c r="D53" i="7" l="1"/>
  <c r="D51" i="7" l="1"/>
  <c r="C19" i="7" l="1"/>
  <c r="D35" i="7"/>
  <c r="D36" i="7" l="1"/>
  <c r="D19" i="7"/>
  <c r="D18" i="7" l="1"/>
  <c r="D34" i="7" l="1"/>
  <c r="D19" i="3" l="1"/>
  <c r="C19" i="3"/>
  <c r="B19" i="3"/>
  <c r="I19" i="3"/>
  <c r="H19" i="3"/>
  <c r="G19" i="3"/>
  <c r="D17" i="7"/>
  <c r="I18" i="3" l="1"/>
  <c r="H18" i="3" l="1"/>
  <c r="G18" i="3" l="1"/>
  <c r="I17" i="3" l="1"/>
  <c r="H17" i="3" l="1"/>
  <c r="G17" i="3"/>
  <c r="H31" i="11" l="1"/>
  <c r="I31" i="11"/>
  <c r="J31" i="11"/>
  <c r="C38" i="11"/>
  <c r="D38" i="11"/>
  <c r="E38" i="11"/>
  <c r="D50" i="7" l="1"/>
  <c r="D49" i="7"/>
  <c r="D48" i="7"/>
  <c r="D47" i="7"/>
  <c r="D46" i="7"/>
  <c r="D45" i="7"/>
  <c r="D44" i="7"/>
  <c r="D43" i="7"/>
  <c r="D42" i="7"/>
  <c r="D41" i="7"/>
  <c r="D40" i="7"/>
  <c r="D33" i="7"/>
  <c r="D32" i="7"/>
  <c r="D31" i="7"/>
  <c r="D30" i="7"/>
  <c r="D29" i="7"/>
  <c r="D28" i="7"/>
  <c r="D27" i="7"/>
  <c r="D26" i="7"/>
  <c r="D25" i="7"/>
  <c r="D24" i="7"/>
  <c r="D23" i="7"/>
  <c r="D16" i="7"/>
  <c r="D15" i="7"/>
  <c r="D14" i="7"/>
  <c r="D13" i="7"/>
  <c r="D12" i="7"/>
  <c r="D11" i="7"/>
  <c r="D10" i="7"/>
  <c r="D9" i="7"/>
  <c r="D8" i="7"/>
  <c r="D7" i="7"/>
  <c r="D6" i="7"/>
  <c r="E9" i="6" l="1"/>
  <c r="E10" i="6"/>
  <c r="E8" i="6"/>
  <c r="H9" i="5" l="1"/>
  <c r="E9" i="5"/>
  <c r="H8" i="5"/>
  <c r="E8" i="5"/>
  <c r="H7" i="5"/>
  <c r="E7" i="5"/>
  <c r="I16" i="3" l="1"/>
  <c r="I15" i="3"/>
  <c r="I14" i="3"/>
  <c r="I13" i="3"/>
  <c r="I12" i="3"/>
  <c r="I11" i="3"/>
  <c r="I10" i="3"/>
  <c r="I9" i="3"/>
  <c r="I8" i="3"/>
  <c r="I7" i="3"/>
  <c r="I6" i="3"/>
  <c r="H16" i="3"/>
  <c r="G16" i="3"/>
  <c r="H14" i="3"/>
  <c r="G14" i="3"/>
  <c r="H11" i="3"/>
  <c r="G11" i="3"/>
  <c r="H9" i="3"/>
  <c r="G9" i="3"/>
  <c r="H6" i="3"/>
  <c r="G6" i="3"/>
  <c r="H7" i="3"/>
  <c r="H8" i="3"/>
  <c r="H10" i="3"/>
  <c r="H12" i="3"/>
  <c r="H13" i="3"/>
  <c r="H15" i="3"/>
  <c r="G7" i="3"/>
  <c r="G8" i="3"/>
  <c r="G10" i="3"/>
  <c r="G12" i="3"/>
  <c r="G13" i="3"/>
  <c r="G15" i="3"/>
</calcChain>
</file>

<file path=xl/sharedStrings.xml><?xml version="1.0" encoding="utf-8"?>
<sst xmlns="http://schemas.openxmlformats.org/spreadsheetml/2006/main" count="254" uniqueCount="80">
  <si>
    <t>שעה</t>
  </si>
  <si>
    <t>14:00-13:00</t>
  </si>
  <si>
    <t>15:00-14:00</t>
  </si>
  <si>
    <t>16:00-15:00</t>
  </si>
  <si>
    <t>17:00-16:00</t>
  </si>
  <si>
    <t>18:00-17:00</t>
  </si>
  <si>
    <t>19:00-18:00</t>
  </si>
  <si>
    <t>20:00-19:00</t>
  </si>
  <si>
    <t>21:00-20:00</t>
  </si>
  <si>
    <t>22:00-21:00</t>
  </si>
  <si>
    <t>23:00-22:00</t>
  </si>
  <si>
    <t>24:00-23:00</t>
  </si>
  <si>
    <t>09:00-08:00</t>
  </si>
  <si>
    <t>10:00-09:00</t>
  </si>
  <si>
    <t>11:00-10:00</t>
  </si>
  <si>
    <t>12:00-11:00</t>
  </si>
  <si>
    <t>13:00-12:00</t>
  </si>
  <si>
    <t>שירות ילדים</t>
  </si>
  <si>
    <t>שירות משפחה</t>
  </si>
  <si>
    <t>שירות</t>
  </si>
  <si>
    <t>ילדים</t>
  </si>
  <si>
    <t>משפחה</t>
  </si>
  <si>
    <t>עור</t>
  </si>
  <si>
    <t>ממוצע משוקלל</t>
  </si>
  <si>
    <t>שיחות מנותבות לנציג אנושי</t>
  </si>
  <si>
    <t>שיחות נענות על ידי נציג</t>
  </si>
  <si>
    <t>% שיחות נענות על ידי נציג</t>
  </si>
  <si>
    <t>שיחות מנותבות לבוט</t>
  </si>
  <si>
    <t>שיחות נענות על ידי בוט</t>
  </si>
  <si>
    <t>% שיחות נענות על ידי בוט</t>
  </si>
  <si>
    <t>סה"כ שיחות נכנסות למוקד</t>
  </si>
  <si>
    <t>נציג אנושי</t>
  </si>
  <si>
    <t>בוט</t>
  </si>
  <si>
    <t>שיחות נכנסות לנציג אנושי</t>
  </si>
  <si>
    <t>שיחות נכנסות לבוט קולי</t>
  </si>
  <si>
    <t>סה"כ פניות</t>
  </si>
  <si>
    <t>פניות דיגיטליות</t>
  </si>
  <si>
    <t>באמצעות פניה דרך מוקד 2700*</t>
  </si>
  <si>
    <t>באמצעות פניה דרך אתר / אפליקציית כללית</t>
  </si>
  <si>
    <t>חודש</t>
  </si>
  <si>
    <t>שיחות נכנסות</t>
  </si>
  <si>
    <t>שיחות נענות</t>
  </si>
  <si>
    <t>אחוז מענה</t>
  </si>
  <si>
    <t>שיחות חוזרות מעל רף 4% - שירות ילדים</t>
  </si>
  <si>
    <t>אחוז עודף שיחות חוזרות</t>
  </si>
  <si>
    <t>עודף שיחות חוזרות נומינאלי</t>
  </si>
  <si>
    <t>שיחות חוזרות מעל רף 4% - שירות משפחה</t>
  </si>
  <si>
    <t>שירות עור</t>
  </si>
  <si>
    <t>01:00-24:00</t>
  </si>
  <si>
    <t>02:00-01:00</t>
  </si>
  <si>
    <t>03:00-02:00</t>
  </si>
  <si>
    <t>04:00-03:00</t>
  </si>
  <si>
    <t>05:00-04:00</t>
  </si>
  <si>
    <t>06:00-05:00</t>
  </si>
  <si>
    <t>07:00-06:00</t>
  </si>
  <si>
    <t>08:00-07:00</t>
  </si>
  <si>
    <t>מעל 10 דקות</t>
  </si>
  <si>
    <t>עד 40 שניות</t>
  </si>
  <si>
    <t>-</t>
  </si>
  <si>
    <t>תאריך</t>
  </si>
  <si>
    <t>סה"כ</t>
  </si>
  <si>
    <r>
      <t xml:space="preserve">התפלגות שיחות נכנסות </t>
    </r>
    <r>
      <rPr>
        <b/>
        <u/>
        <sz val="12"/>
        <color rgb="FF002060"/>
        <rFont val="Arial"/>
        <family val="2"/>
        <scheme val="minor"/>
      </rPr>
      <t>בחודש</t>
    </r>
    <r>
      <rPr>
        <b/>
        <sz val="12"/>
        <color rgb="FF002060"/>
        <rFont val="Arial"/>
        <family val="2"/>
        <scheme val="minor"/>
      </rPr>
      <t xml:space="preserve"> בממוצע</t>
    </r>
  </si>
  <si>
    <r>
      <t xml:space="preserve">התפלגות שיחות נכנסות </t>
    </r>
    <r>
      <rPr>
        <b/>
        <u/>
        <sz val="12"/>
        <color rgb="FF002060"/>
        <rFont val="Arial"/>
        <family val="2"/>
        <scheme val="minor"/>
      </rPr>
      <t>ביום</t>
    </r>
    <r>
      <rPr>
        <b/>
        <sz val="12"/>
        <color rgb="FF002060"/>
        <rFont val="Arial"/>
        <family val="2"/>
        <charset val="177"/>
        <scheme val="minor"/>
      </rPr>
      <t xml:space="preserve"> בממוצע</t>
    </r>
  </si>
  <si>
    <r>
      <t xml:space="preserve">התפלגות שיחות נכנסות </t>
    </r>
    <r>
      <rPr>
        <b/>
        <u/>
        <sz val="12"/>
        <color rgb="FF002060"/>
        <rFont val="Arial"/>
        <family val="2"/>
        <scheme val="minor"/>
      </rPr>
      <t>בשעה</t>
    </r>
    <r>
      <rPr>
        <b/>
        <sz val="12"/>
        <color rgb="FF002060"/>
        <rFont val="Arial"/>
        <family val="2"/>
        <charset val="177"/>
        <scheme val="minor"/>
      </rPr>
      <t xml:space="preserve"> בממוצע</t>
    </r>
  </si>
  <si>
    <t>הערה - הנתונים מתבססים על חודש מארס 2023, אשר מהווה אומדן לחודש סדנרטי ממוצע</t>
  </si>
  <si>
    <t>הערה - בחודשים יולי ואוגוסט 2022 שירות משפחה בערבית היה פעיל מ־08:00 עד חצות. החל מספטמבר 2022 היה פעיל מ־13:00 עד חצות</t>
  </si>
  <si>
    <t>משך שיחה</t>
  </si>
  <si>
    <t>בין 40 שניות לדקה</t>
  </si>
  <si>
    <t>בין דקה ל־2 דקות</t>
  </si>
  <si>
    <t>בין 2 דקות ל־5 דקות</t>
  </si>
  <si>
    <t>בין 5 דקות ל־10 דקות</t>
  </si>
  <si>
    <t>ממוצע התפלגות הייעוצים בשפה הערבית על פני שעות המשמרת</t>
  </si>
  <si>
    <t>ממוצע לחודש מארס 2023 של התפלגות השיחות במוקד הטלפוני בחלוקה לבוט ונציג אנושי</t>
  </si>
  <si>
    <t>ממוצע לחודש מארס 2023 של התפלגות הקריאות בחלוקה לפניות דיגיטליות ופניות טלפוניות</t>
  </si>
  <si>
    <t>ממוצע שיחות נכנסות לנציג אנושי</t>
  </si>
  <si>
    <t>ממוצע התפלגות שיחות נענות על־ידי נציג שירות + נתוני שיחות חוזרות</t>
  </si>
  <si>
    <t>התפלגות ייעוצים בכל שירות – בחלוקה לימות השבוע ושעות</t>
  </si>
  <si>
    <t>התפלגות שיחות וידאו מסך השיחות, כולל שיחות טייטו</t>
  </si>
  <si>
    <t>משך זמן ייעוץ רפואי ממוצע</t>
  </si>
  <si>
    <t>הערה - מעבר למשכי הזמן המצוינים ייתכנו מקרים בהם יידרש לרופאים זמן נוסף לצורך השלמת פעולות נלוות לביקור כגון: בחינת תיק המטופל, תיעוד הביקור בתיק הרפואי ומתן המלצות רפואיות. הנ"ל מוערך בסדר גודל של 50% מהמקרים ותלוי ביכולותיו ובצורת עבודתו של כל רופא.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</si>
</sst>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Arial"/>
      <family val="2"/>
      <charset val="177"/>
      <scheme val="minor"/>
    </font>
    <font>
      <b/>
      <sz val="12"/>
      <color rgb="FF002060"/>
      <name val="Arial"/>
      <family val="2"/>
      <charset val="177"/>
      <scheme val="minor"/>
    </font>
    <font>
      <sz val="12"/>
      <color rgb="FF002060"/>
      <name val="Arial"/>
      <family val="2"/>
      <charset val="177"/>
      <scheme val="minor"/>
    </font>
    <font>
      <b/>
      <sz val="12"/>
      <color rgb="FF00206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6"/>
      <color rgb="FF002060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2"/>
      <color rgb="FF002060"/>
      <name val="Arial"/>
      <family val="2"/>
    </font>
    <font>
      <sz val="11"/>
      <color rgb="FF002060"/>
      <name val="Arial"/>
      <family val="2"/>
      <charset val="177"/>
      <scheme val="minor"/>
    </font>
    <font>
      <b/>
      <sz val="12"/>
      <color rgb="FF002060"/>
      <name val="Arial"/>
      <family val="2"/>
    </font>
    <font>
      <sz val="12"/>
      <color rgb="FF002060"/>
      <name val="Times New Roman"/>
      <family val="1"/>
    </font>
    <font>
      <sz val="12"/>
      <color rgb="FF002060"/>
      <name val="Arial"/>
      <family val="2"/>
      <charset val="177"/>
    </font>
    <font>
      <b/>
      <u/>
      <sz val="12"/>
      <color rgb="FF002060"/>
      <name val="Arial"/>
      <family val="2"/>
      <scheme val="minor"/>
    </font>
    <font>
      <sz val="14"/>
      <color rgb="FF002060"/>
      <name val="Arial"/>
      <family val="2"/>
      <charset val="177"/>
      <scheme val="minor"/>
    </font>
    <font>
      <b/>
      <sz val="11"/>
      <color rgb="FF000000"/>
      <name val="David"/>
      <family val="2"/>
    </font>
    <font>
      <b/>
      <sz val="12"/>
      <color rgb="FF002060"/>
      <name val="Arial"/>
      <family val="2"/>
      <charset val="177"/>
    </font>
    <font>
      <sz val="14"/>
      <color rgb="FF00206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206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3" fontId="2" fillId="3" borderId="1" xfId="0" applyNumberFormat="1" applyFont="1" applyFill="1" applyBorder="1" applyAlignment="1">
      <alignment horizontal="center" vertical="center" readingOrder="1"/>
    </xf>
    <xf numFmtId="3" fontId="2" fillId="0" borderId="1" xfId="0" applyNumberFormat="1" applyFont="1" applyFill="1" applyBorder="1" applyAlignment="1">
      <alignment horizontal="center" vertical="center" readingOrder="1"/>
    </xf>
    <xf numFmtId="0" fontId="2" fillId="0" borderId="0" xfId="0" applyFont="1"/>
    <xf numFmtId="0" fontId="1" fillId="0" borderId="1" xfId="0" applyFont="1" applyBorder="1"/>
    <xf numFmtId="17" fontId="2" fillId="0" borderId="1" xfId="0" applyNumberFormat="1" applyFont="1" applyBorder="1"/>
    <xf numFmtId="164" fontId="2" fillId="0" borderId="1" xfId="1" applyNumberFormat="1" applyFont="1" applyBorder="1"/>
    <xf numFmtId="0" fontId="2" fillId="0" borderId="1" xfId="0" applyFont="1" applyBorder="1"/>
    <xf numFmtId="0" fontId="1" fillId="0" borderId="2" xfId="0" applyFont="1" applyBorder="1"/>
    <xf numFmtId="164" fontId="2" fillId="0" borderId="2" xfId="1" applyNumberFormat="1" applyFont="1" applyBorder="1"/>
    <xf numFmtId="164" fontId="2" fillId="0" borderId="6" xfId="1" applyNumberFormat="1" applyFont="1" applyBorder="1"/>
    <xf numFmtId="9" fontId="2" fillId="0" borderId="7" xfId="2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9" fontId="2" fillId="0" borderId="10" xfId="2" applyFont="1" applyBorder="1"/>
    <xf numFmtId="0" fontId="7" fillId="0" borderId="1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right" readingOrder="2"/>
    </xf>
    <xf numFmtId="0" fontId="1" fillId="0" borderId="6" xfId="0" applyFont="1" applyBorder="1"/>
    <xf numFmtId="0" fontId="1" fillId="0" borderId="7" xfId="0" applyFont="1" applyBorder="1" applyAlignment="1">
      <alignment horizontal="right" readingOrder="2"/>
    </xf>
    <xf numFmtId="0" fontId="8" fillId="0" borderId="0" xfId="0" applyFont="1"/>
    <xf numFmtId="3" fontId="9" fillId="0" borderId="1" xfId="0" applyNumberFormat="1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readingOrder="2"/>
    </xf>
    <xf numFmtId="3" fontId="7" fillId="0" borderId="1" xfId="0" applyNumberFormat="1" applyFont="1" applyBorder="1" applyAlignment="1">
      <alignment horizontal="center" vertical="center" readingOrder="1"/>
    </xf>
    <xf numFmtId="14" fontId="7" fillId="0" borderId="1" xfId="0" applyNumberFormat="1" applyFont="1" applyBorder="1" applyAlignment="1">
      <alignment horizontal="center" vertical="center" readingOrder="1"/>
    </xf>
    <xf numFmtId="0" fontId="10" fillId="0" borderId="1" xfId="0" applyFont="1" applyBorder="1" applyAlignment="1">
      <alignment vertical="center"/>
    </xf>
    <xf numFmtId="0" fontId="6" fillId="0" borderId="0" xfId="0" applyFont="1"/>
    <xf numFmtId="0" fontId="1" fillId="5" borderId="1" xfId="0" applyFont="1" applyFill="1" applyBorder="1" applyAlignment="1">
      <alignment horizontal="center" vertical="center" wrapText="1" readingOrder="2"/>
    </xf>
    <xf numFmtId="0" fontId="1" fillId="5" borderId="15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1"/>
    </xf>
    <xf numFmtId="164" fontId="2" fillId="0" borderId="1" xfId="0" applyNumberFormat="1" applyFont="1" applyBorder="1"/>
    <xf numFmtId="17" fontId="1" fillId="0" borderId="1" xfId="0" applyNumberFormat="1" applyFont="1" applyBorder="1"/>
    <xf numFmtId="164" fontId="1" fillId="0" borderId="1" xfId="1" applyNumberFormat="1" applyFont="1" applyBorder="1"/>
    <xf numFmtId="0" fontId="11" fillId="0" borderId="1" xfId="0" applyFont="1" applyBorder="1" applyAlignment="1">
      <alignment horizontal="center" vertical="center" readingOrder="1"/>
    </xf>
    <xf numFmtId="9" fontId="2" fillId="0" borderId="1" xfId="2" applyFont="1" applyBorder="1"/>
    <xf numFmtId="10" fontId="11" fillId="0" borderId="1" xfId="2" applyNumberFormat="1" applyFont="1" applyBorder="1" applyAlignment="1">
      <alignment horizontal="center" vertical="center" wrapText="1" readingOrder="2"/>
    </xf>
    <xf numFmtId="9" fontId="1" fillId="0" borderId="1" xfId="2" applyFont="1" applyBorder="1"/>
    <xf numFmtId="10" fontId="1" fillId="0" borderId="1" xfId="2" applyNumberFormat="1" applyFont="1" applyBorder="1" applyAlignment="1">
      <alignment horizontal="center"/>
    </xf>
    <xf numFmtId="17" fontId="8" fillId="0" borderId="0" xfId="0" applyNumberFormat="1" applyFont="1"/>
    <xf numFmtId="0" fontId="3" fillId="0" borderId="1" xfId="0" applyFont="1" applyBorder="1"/>
    <xf numFmtId="10" fontId="3" fillId="0" borderId="1" xfId="2" applyNumberFormat="1" applyFont="1" applyBorder="1" applyAlignment="1">
      <alignment horizontal="center"/>
    </xf>
    <xf numFmtId="0" fontId="2" fillId="4" borderId="0" xfId="0" applyFont="1" applyFill="1"/>
    <xf numFmtId="0" fontId="0" fillId="4" borderId="0" xfId="0" applyFill="1"/>
    <xf numFmtId="0" fontId="2" fillId="0" borderId="0" xfId="0" applyFont="1" applyFill="1"/>
    <xf numFmtId="0" fontId="0" fillId="0" borderId="0" xfId="0" applyFill="1"/>
    <xf numFmtId="164" fontId="2" fillId="0" borderId="19" xfId="1" applyNumberFormat="1" applyFont="1" applyFill="1" applyBorder="1"/>
    <xf numFmtId="0" fontId="14" fillId="0" borderId="0" xfId="0" applyFont="1" applyBorder="1" applyAlignment="1">
      <alignment horizontal="center" vertical="center" readingOrder="1"/>
    </xf>
    <xf numFmtId="9" fontId="14" fillId="0" borderId="0" xfId="0" applyNumberFormat="1" applyFont="1" applyBorder="1" applyAlignment="1">
      <alignment horizontal="center" vertical="center" readingOrder="1"/>
    </xf>
    <xf numFmtId="17" fontId="15" fillId="2" borderId="1" xfId="0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0" fillId="0" borderId="0" xfId="0" applyAlignment="1">
      <alignment readingOrder="2"/>
    </xf>
    <xf numFmtId="0" fontId="18" fillId="0" borderId="20" xfId="0" applyFont="1" applyBorder="1" applyAlignment="1">
      <alignment horizontal="center" vertical="center" readingOrder="1"/>
    </xf>
    <xf numFmtId="9" fontId="18" fillId="0" borderId="21" xfId="0" applyNumberFormat="1" applyFont="1" applyBorder="1" applyAlignment="1">
      <alignment horizontal="center" vertical="center" readingOrder="1"/>
    </xf>
    <xf numFmtId="0" fontId="17" fillId="0" borderId="20" xfId="0" applyFont="1" applyBorder="1" applyAlignment="1">
      <alignment horizontal="center" vertical="center" readingOrder="1"/>
    </xf>
    <xf numFmtId="9" fontId="17" fillId="0" borderId="21" xfId="0" applyNumberFormat="1" applyFont="1" applyBorder="1" applyAlignment="1">
      <alignment horizontal="center" vertical="center" readingOrder="1"/>
    </xf>
    <xf numFmtId="0" fontId="19" fillId="0" borderId="0" xfId="0" applyFont="1"/>
    <xf numFmtId="9" fontId="18" fillId="0" borderId="20" xfId="0" applyNumberFormat="1" applyFont="1" applyBorder="1" applyAlignment="1">
      <alignment horizontal="center" vertical="center" readingOrder="1"/>
    </xf>
    <xf numFmtId="0" fontId="17" fillId="2" borderId="20" xfId="0" applyFont="1" applyFill="1" applyBorder="1" applyAlignment="1">
      <alignment horizontal="center" vertical="center" readingOrder="2"/>
    </xf>
    <xf numFmtId="17" fontId="17" fillId="2" borderId="11" xfId="0" applyNumberFormat="1" applyFont="1" applyFill="1" applyBorder="1" applyAlignment="1">
      <alignment horizontal="center" vertical="center" readingOrder="2"/>
    </xf>
    <xf numFmtId="9" fontId="17" fillId="0" borderId="0" xfId="0" applyNumberFormat="1" applyFont="1" applyBorder="1" applyAlignment="1">
      <alignment horizontal="center" vertical="center" readingOrder="1"/>
    </xf>
    <xf numFmtId="0" fontId="1" fillId="2" borderId="15" xfId="0" applyFont="1" applyFill="1" applyBorder="1" applyAlignment="1">
      <alignment horizontal="center" vertical="center" readingOrder="1"/>
    </xf>
    <xf numFmtId="17" fontId="15" fillId="2" borderId="15" xfId="0" applyNumberFormat="1" applyFont="1" applyFill="1" applyBorder="1" applyAlignment="1">
      <alignment horizontal="center" vertical="center" readingOrder="1"/>
    </xf>
    <xf numFmtId="0" fontId="1" fillId="4" borderId="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right" readingOrder="2"/>
    </xf>
    <xf numFmtId="0" fontId="8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vertical="center" readingOrder="2"/>
    </xf>
    <xf numFmtId="17" fontId="17" fillId="2" borderId="14" xfId="0" applyNumberFormat="1" applyFont="1" applyFill="1" applyBorder="1" applyAlignment="1">
      <alignment horizontal="center" vertical="center" readingOrder="2"/>
    </xf>
    <xf numFmtId="9" fontId="17" fillId="0" borderId="20" xfId="0" applyNumberFormat="1" applyFont="1" applyBorder="1" applyAlignment="1">
      <alignment horizontal="center" vertical="center" readingOrder="1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rightToLeft="1" tabSelected="1" workbookViewId="0">
      <selection activeCell="A3" sqref="A3"/>
    </sheetView>
  </sheetViews>
  <sheetFormatPr defaultRowHeight="14" x14ac:dyDescent="0.3"/>
  <cols>
    <col min="1" max="1" width="13.58203125" customWidth="1"/>
    <col min="2" max="2" width="12" customWidth="1"/>
    <col min="4" max="4" width="11.75" bestFit="1" customWidth="1"/>
    <col min="5" max="5" width="7.25" bestFit="1" customWidth="1"/>
    <col min="13" max="13" width="14.33203125" customWidth="1"/>
  </cols>
  <sheetData>
    <row r="1" spans="1:13" ht="15.5" x14ac:dyDescent="0.35">
      <c r="A1" s="5"/>
      <c r="B1" s="5"/>
      <c r="C1" s="5"/>
      <c r="D1" s="5"/>
      <c r="E1" s="5"/>
    </row>
    <row r="2" spans="1:13" ht="24" customHeight="1" x14ac:dyDescent="0.4">
      <c r="A2" s="75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5.5" x14ac:dyDescent="0.35">
      <c r="A3" s="5"/>
      <c r="B3" s="5"/>
      <c r="C3" s="5"/>
      <c r="D3" s="5"/>
      <c r="E3" s="5"/>
    </row>
    <row r="4" spans="1:13" ht="15.5" x14ac:dyDescent="0.35">
      <c r="A4" s="70" t="s">
        <v>17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5.5" x14ac:dyDescent="0.3">
      <c r="A5" s="51" t="s">
        <v>0</v>
      </c>
      <c r="B5" s="50">
        <v>44743</v>
      </c>
      <c r="C5" s="50">
        <v>44774</v>
      </c>
      <c r="D5" s="50">
        <v>44805</v>
      </c>
      <c r="E5" s="50">
        <v>44835</v>
      </c>
      <c r="F5" s="50">
        <v>44866</v>
      </c>
      <c r="G5" s="50">
        <v>44896</v>
      </c>
      <c r="H5" s="50">
        <v>44927</v>
      </c>
      <c r="I5" s="50">
        <v>44958</v>
      </c>
      <c r="J5" s="50">
        <v>44986</v>
      </c>
      <c r="K5" s="50">
        <v>45017</v>
      </c>
      <c r="L5" s="50">
        <v>45047</v>
      </c>
      <c r="M5" s="50">
        <v>45078</v>
      </c>
    </row>
    <row r="6" spans="1:13" ht="15.5" x14ac:dyDescent="0.3">
      <c r="A6" s="1" t="s">
        <v>12</v>
      </c>
      <c r="B6" s="2">
        <v>8</v>
      </c>
      <c r="C6" s="2">
        <v>10</v>
      </c>
      <c r="D6" s="2">
        <v>10</v>
      </c>
      <c r="E6" s="2">
        <v>19</v>
      </c>
      <c r="F6" s="2">
        <v>20</v>
      </c>
      <c r="G6" s="2">
        <v>14</v>
      </c>
      <c r="H6" s="2">
        <v>10</v>
      </c>
      <c r="I6" s="2">
        <v>7</v>
      </c>
      <c r="J6" s="2">
        <v>21</v>
      </c>
      <c r="K6" s="2">
        <v>13</v>
      </c>
      <c r="L6" s="2">
        <v>14</v>
      </c>
      <c r="M6" s="2">
        <v>17</v>
      </c>
    </row>
    <row r="7" spans="1:13" ht="15.5" x14ac:dyDescent="0.3">
      <c r="A7" s="1" t="s">
        <v>13</v>
      </c>
      <c r="B7" s="2">
        <v>12</v>
      </c>
      <c r="C7" s="2">
        <v>20</v>
      </c>
      <c r="D7" s="2">
        <v>29</v>
      </c>
      <c r="E7" s="2">
        <v>20</v>
      </c>
      <c r="F7" s="2">
        <v>27</v>
      </c>
      <c r="G7" s="2">
        <v>34</v>
      </c>
      <c r="H7" s="2">
        <v>18</v>
      </c>
      <c r="I7" s="2">
        <v>16</v>
      </c>
      <c r="J7" s="2">
        <v>23</v>
      </c>
      <c r="K7" s="2">
        <v>16</v>
      </c>
      <c r="L7" s="2">
        <v>25</v>
      </c>
      <c r="M7" s="2">
        <v>17</v>
      </c>
    </row>
    <row r="8" spans="1:13" ht="15.5" x14ac:dyDescent="0.3">
      <c r="A8" s="1" t="s">
        <v>14</v>
      </c>
      <c r="B8" s="2">
        <v>34</v>
      </c>
      <c r="C8" s="2">
        <v>20</v>
      </c>
      <c r="D8" s="2">
        <v>28</v>
      </c>
      <c r="E8" s="2">
        <v>30</v>
      </c>
      <c r="F8" s="2">
        <v>33</v>
      </c>
      <c r="G8" s="2">
        <v>28</v>
      </c>
      <c r="H8" s="2">
        <v>22</v>
      </c>
      <c r="I8" s="2">
        <v>20</v>
      </c>
      <c r="J8" s="2">
        <v>19</v>
      </c>
      <c r="K8" s="2">
        <v>32</v>
      </c>
      <c r="L8" s="2">
        <v>30</v>
      </c>
      <c r="M8" s="2">
        <v>30</v>
      </c>
    </row>
    <row r="9" spans="1:13" ht="15.5" x14ac:dyDescent="0.3">
      <c r="A9" s="1" t="s">
        <v>15</v>
      </c>
      <c r="B9" s="2">
        <v>24</v>
      </c>
      <c r="C9" s="2">
        <v>25</v>
      </c>
      <c r="D9" s="2">
        <v>22</v>
      </c>
      <c r="E9" s="2">
        <v>36</v>
      </c>
      <c r="F9" s="2">
        <v>28</v>
      </c>
      <c r="G9" s="2">
        <v>31</v>
      </c>
      <c r="H9" s="2">
        <v>20</v>
      </c>
      <c r="I9" s="2">
        <v>17</v>
      </c>
      <c r="J9" s="2">
        <v>33</v>
      </c>
      <c r="K9" s="2">
        <v>34</v>
      </c>
      <c r="L9" s="2">
        <v>28</v>
      </c>
      <c r="M9" s="2">
        <v>33</v>
      </c>
    </row>
    <row r="10" spans="1:13" ht="15.5" x14ac:dyDescent="0.3">
      <c r="A10" s="1" t="s">
        <v>16</v>
      </c>
      <c r="B10" s="2">
        <v>27</v>
      </c>
      <c r="C10" s="2">
        <v>30</v>
      </c>
      <c r="D10" s="2">
        <v>28</v>
      </c>
      <c r="E10" s="2">
        <v>31</v>
      </c>
      <c r="F10" s="2">
        <v>20</v>
      </c>
      <c r="G10" s="2">
        <v>39</v>
      </c>
      <c r="H10" s="2">
        <v>26</v>
      </c>
      <c r="I10" s="2">
        <v>23</v>
      </c>
      <c r="J10" s="2">
        <v>27</v>
      </c>
      <c r="K10" s="2">
        <v>39</v>
      </c>
      <c r="L10" s="2">
        <v>48</v>
      </c>
      <c r="M10" s="2">
        <v>29</v>
      </c>
    </row>
    <row r="11" spans="1:13" ht="15.5" x14ac:dyDescent="0.3">
      <c r="A11" s="4" t="s">
        <v>1</v>
      </c>
      <c r="B11" s="2">
        <v>52</v>
      </c>
      <c r="C11" s="2">
        <v>31</v>
      </c>
      <c r="D11" s="2">
        <v>24</v>
      </c>
      <c r="E11" s="2">
        <v>46</v>
      </c>
      <c r="F11" s="2">
        <v>41</v>
      </c>
      <c r="G11" s="2">
        <v>43</v>
      </c>
      <c r="H11" s="2">
        <v>35</v>
      </c>
      <c r="I11" s="2">
        <v>17</v>
      </c>
      <c r="J11" s="2">
        <v>44</v>
      </c>
      <c r="K11" s="2">
        <v>33</v>
      </c>
      <c r="L11" s="2">
        <v>37</v>
      </c>
      <c r="M11" s="2">
        <v>43</v>
      </c>
    </row>
    <row r="12" spans="1:13" ht="15.5" x14ac:dyDescent="0.3">
      <c r="A12" s="3" t="s">
        <v>2</v>
      </c>
      <c r="B12" s="2">
        <v>40</v>
      </c>
      <c r="C12" s="2">
        <v>52</v>
      </c>
      <c r="D12" s="2">
        <v>40</v>
      </c>
      <c r="E12" s="2">
        <v>50</v>
      </c>
      <c r="F12" s="2">
        <v>54</v>
      </c>
      <c r="G12" s="2">
        <v>46</v>
      </c>
      <c r="H12" s="2">
        <v>44</v>
      </c>
      <c r="I12" s="2">
        <v>23</v>
      </c>
      <c r="J12" s="2">
        <v>51</v>
      </c>
      <c r="K12" s="2">
        <v>45</v>
      </c>
      <c r="L12" s="2">
        <v>51</v>
      </c>
      <c r="M12" s="2">
        <v>40</v>
      </c>
    </row>
    <row r="13" spans="1:13" ht="15.5" x14ac:dyDescent="0.3">
      <c r="A13" s="3" t="s">
        <v>3</v>
      </c>
      <c r="B13" s="2">
        <v>37</v>
      </c>
      <c r="C13" s="2">
        <v>60</v>
      </c>
      <c r="D13" s="2">
        <v>54</v>
      </c>
      <c r="E13" s="2">
        <v>70</v>
      </c>
      <c r="F13" s="2">
        <v>53</v>
      </c>
      <c r="G13" s="2">
        <v>53</v>
      </c>
      <c r="H13" s="2">
        <v>61</v>
      </c>
      <c r="I13" s="2">
        <v>29</v>
      </c>
      <c r="J13" s="2">
        <v>59</v>
      </c>
      <c r="K13" s="2">
        <v>57</v>
      </c>
      <c r="L13" s="2">
        <v>54</v>
      </c>
      <c r="M13" s="2">
        <v>42</v>
      </c>
    </row>
    <row r="14" spans="1:13" ht="15.5" x14ac:dyDescent="0.3">
      <c r="A14" s="3" t="s">
        <v>4</v>
      </c>
      <c r="B14" s="2">
        <v>42</v>
      </c>
      <c r="C14" s="2">
        <v>44</v>
      </c>
      <c r="D14" s="2">
        <v>52</v>
      </c>
      <c r="E14" s="2">
        <v>62</v>
      </c>
      <c r="F14" s="2">
        <v>60</v>
      </c>
      <c r="G14" s="2">
        <v>57</v>
      </c>
      <c r="H14" s="2">
        <v>51</v>
      </c>
      <c r="I14" s="2">
        <v>28</v>
      </c>
      <c r="J14" s="2">
        <v>54</v>
      </c>
      <c r="K14" s="2">
        <v>74</v>
      </c>
      <c r="L14" s="2">
        <v>50</v>
      </c>
      <c r="M14" s="2">
        <v>42</v>
      </c>
    </row>
    <row r="15" spans="1:13" ht="15.5" x14ac:dyDescent="0.3">
      <c r="A15" s="3" t="s">
        <v>5</v>
      </c>
      <c r="B15" s="2">
        <v>64</v>
      </c>
      <c r="C15" s="2">
        <v>43</v>
      </c>
      <c r="D15" s="2">
        <v>42</v>
      </c>
      <c r="E15" s="2">
        <v>56</v>
      </c>
      <c r="F15" s="2">
        <v>65</v>
      </c>
      <c r="G15" s="2">
        <v>54</v>
      </c>
      <c r="H15" s="2">
        <v>58</v>
      </c>
      <c r="I15" s="2">
        <v>31</v>
      </c>
      <c r="J15" s="2">
        <v>56</v>
      </c>
      <c r="K15" s="2">
        <v>72</v>
      </c>
      <c r="L15" s="2">
        <v>47</v>
      </c>
      <c r="M15" s="2">
        <v>52</v>
      </c>
    </row>
    <row r="16" spans="1:13" ht="15.5" x14ac:dyDescent="0.3">
      <c r="A16" s="3" t="s">
        <v>6</v>
      </c>
      <c r="B16" s="2">
        <v>64</v>
      </c>
      <c r="C16" s="2">
        <v>45</v>
      </c>
      <c r="D16" s="2">
        <v>35</v>
      </c>
      <c r="E16" s="2">
        <v>44</v>
      </c>
      <c r="F16" s="2">
        <v>53</v>
      </c>
      <c r="G16" s="2">
        <v>72</v>
      </c>
      <c r="H16" s="2">
        <v>53</v>
      </c>
      <c r="I16" s="2">
        <v>38</v>
      </c>
      <c r="J16" s="2">
        <v>41</v>
      </c>
      <c r="K16" s="2">
        <v>60</v>
      </c>
      <c r="L16" s="2">
        <v>67</v>
      </c>
      <c r="M16" s="2">
        <v>56</v>
      </c>
    </row>
    <row r="17" spans="1:13" ht="15.5" x14ac:dyDescent="0.3">
      <c r="A17" s="3" t="s">
        <v>7</v>
      </c>
      <c r="B17" s="2">
        <v>61</v>
      </c>
      <c r="C17" s="2">
        <v>49</v>
      </c>
      <c r="D17" s="2">
        <v>59</v>
      </c>
      <c r="E17" s="2">
        <v>69</v>
      </c>
      <c r="F17" s="2">
        <v>65</v>
      </c>
      <c r="G17" s="2">
        <v>70</v>
      </c>
      <c r="H17" s="2">
        <v>52</v>
      </c>
      <c r="I17" s="2">
        <v>44</v>
      </c>
      <c r="J17" s="2">
        <v>58</v>
      </c>
      <c r="K17" s="2">
        <v>43</v>
      </c>
      <c r="L17" s="2">
        <v>79</v>
      </c>
      <c r="M17" s="2">
        <v>68</v>
      </c>
    </row>
    <row r="18" spans="1:13" ht="15.5" x14ac:dyDescent="0.3">
      <c r="A18" s="3" t="s">
        <v>8</v>
      </c>
      <c r="B18" s="2">
        <v>56</v>
      </c>
      <c r="C18" s="2">
        <v>62</v>
      </c>
      <c r="D18" s="2">
        <v>42</v>
      </c>
      <c r="E18" s="2">
        <v>59</v>
      </c>
      <c r="F18" s="2">
        <v>73</v>
      </c>
      <c r="G18" s="2">
        <v>85</v>
      </c>
      <c r="H18" s="2">
        <v>57</v>
      </c>
      <c r="I18" s="2">
        <v>52</v>
      </c>
      <c r="J18" s="2">
        <v>73</v>
      </c>
      <c r="K18" s="2">
        <v>70</v>
      </c>
      <c r="L18" s="2">
        <v>80</v>
      </c>
      <c r="M18" s="2">
        <v>64</v>
      </c>
    </row>
    <row r="19" spans="1:13" ht="15.5" x14ac:dyDescent="0.3">
      <c r="A19" s="3" t="s">
        <v>9</v>
      </c>
      <c r="B19" s="2">
        <v>63</v>
      </c>
      <c r="C19" s="2">
        <v>54</v>
      </c>
      <c r="D19" s="2">
        <v>31</v>
      </c>
      <c r="E19" s="2">
        <v>66</v>
      </c>
      <c r="F19" s="2">
        <v>69</v>
      </c>
      <c r="G19" s="2">
        <v>49</v>
      </c>
      <c r="H19" s="2">
        <v>54</v>
      </c>
      <c r="I19" s="2">
        <v>47</v>
      </c>
      <c r="J19" s="2">
        <v>60</v>
      </c>
      <c r="K19" s="2">
        <v>60</v>
      </c>
      <c r="L19" s="2">
        <v>54</v>
      </c>
      <c r="M19" s="2">
        <v>66</v>
      </c>
    </row>
    <row r="20" spans="1:13" ht="15.5" x14ac:dyDescent="0.3">
      <c r="A20" s="3" t="s">
        <v>10</v>
      </c>
      <c r="B20" s="2">
        <v>59</v>
      </c>
      <c r="C20" s="2">
        <v>53</v>
      </c>
      <c r="D20" s="2">
        <v>29</v>
      </c>
      <c r="E20" s="2">
        <v>49</v>
      </c>
      <c r="F20" s="2">
        <v>63</v>
      </c>
      <c r="G20" s="2">
        <v>45</v>
      </c>
      <c r="H20" s="2">
        <v>47</v>
      </c>
      <c r="I20" s="2">
        <v>33</v>
      </c>
      <c r="J20" s="2">
        <v>58</v>
      </c>
      <c r="K20" s="2">
        <v>49</v>
      </c>
      <c r="L20" s="2">
        <v>61</v>
      </c>
      <c r="M20" s="2">
        <v>65</v>
      </c>
    </row>
    <row r="21" spans="1:13" ht="15.5" x14ac:dyDescent="0.3">
      <c r="A21" s="3" t="s">
        <v>11</v>
      </c>
      <c r="B21" s="2">
        <v>62</v>
      </c>
      <c r="C21" s="2">
        <v>65</v>
      </c>
      <c r="D21" s="2">
        <v>30</v>
      </c>
      <c r="E21" s="2">
        <v>40</v>
      </c>
      <c r="F21" s="2">
        <v>53</v>
      </c>
      <c r="G21" s="2">
        <v>57</v>
      </c>
      <c r="H21" s="2">
        <v>45</v>
      </c>
      <c r="I21" s="2">
        <v>31</v>
      </c>
      <c r="J21" s="2">
        <v>45</v>
      </c>
      <c r="K21" s="2">
        <v>56</v>
      </c>
      <c r="L21" s="2">
        <v>56</v>
      </c>
      <c r="M21" s="2">
        <v>51</v>
      </c>
    </row>
    <row r="22" spans="1:13" ht="14.5" thickBot="1" x14ac:dyDescent="0.35">
      <c r="A22" s="21"/>
      <c r="B22" s="21"/>
      <c r="C22" s="21"/>
      <c r="D22" s="21"/>
      <c r="E22" s="21"/>
    </row>
    <row r="23" spans="1:13" ht="16" thickBot="1" x14ac:dyDescent="0.4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</row>
    <row r="24" spans="1:13" ht="18" thickBot="1" x14ac:dyDescent="0.4">
      <c r="A24" s="65" t="s">
        <v>65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13" ht="15.5" x14ac:dyDescent="0.3">
      <c r="A25" s="62" t="s">
        <v>0</v>
      </c>
      <c r="B25" s="63">
        <v>44743</v>
      </c>
      <c r="C25" s="63">
        <v>44774</v>
      </c>
      <c r="D25" s="63">
        <v>44805</v>
      </c>
      <c r="E25" s="63">
        <v>44835</v>
      </c>
      <c r="F25" s="63">
        <v>44866</v>
      </c>
      <c r="G25" s="63">
        <v>44896</v>
      </c>
      <c r="H25" s="63">
        <v>44927</v>
      </c>
      <c r="I25" s="63">
        <v>44958</v>
      </c>
      <c r="J25" s="63">
        <v>44986</v>
      </c>
      <c r="K25" s="63">
        <v>45017</v>
      </c>
      <c r="L25" s="63">
        <v>45047</v>
      </c>
      <c r="M25" s="63">
        <v>45078</v>
      </c>
    </row>
    <row r="26" spans="1:13" ht="15.5" x14ac:dyDescent="0.35">
      <c r="A26" s="17" t="s">
        <v>12</v>
      </c>
      <c r="B26" s="17">
        <v>29</v>
      </c>
      <c r="C26" s="17">
        <v>14</v>
      </c>
      <c r="D26" s="26"/>
      <c r="E26" s="26"/>
      <c r="F26" s="26"/>
      <c r="G26" s="26"/>
      <c r="H26" s="17"/>
      <c r="I26" s="26"/>
      <c r="J26" s="9"/>
      <c r="K26" s="9"/>
      <c r="L26" s="9"/>
      <c r="M26" s="9"/>
    </row>
    <row r="27" spans="1:13" ht="15.5" x14ac:dyDescent="0.35">
      <c r="A27" s="17" t="s">
        <v>13</v>
      </c>
      <c r="B27" s="17">
        <v>71</v>
      </c>
      <c r="C27" s="17">
        <v>15</v>
      </c>
      <c r="D27" s="26"/>
      <c r="E27" s="26"/>
      <c r="F27" s="26"/>
      <c r="G27" s="26"/>
      <c r="H27" s="17"/>
      <c r="I27" s="26"/>
      <c r="J27" s="9"/>
      <c r="K27" s="9"/>
      <c r="L27" s="9"/>
      <c r="M27" s="9"/>
    </row>
    <row r="28" spans="1:13" ht="15.5" x14ac:dyDescent="0.35">
      <c r="A28" s="17" t="s">
        <v>14</v>
      </c>
      <c r="B28" s="17">
        <v>103</v>
      </c>
      <c r="C28" s="17">
        <v>13</v>
      </c>
      <c r="D28" s="26"/>
      <c r="E28" s="26"/>
      <c r="F28" s="26"/>
      <c r="G28" s="26"/>
      <c r="H28" s="17"/>
      <c r="I28" s="26"/>
      <c r="J28" s="9"/>
      <c r="K28" s="9"/>
      <c r="L28" s="9"/>
      <c r="M28" s="9"/>
    </row>
    <row r="29" spans="1:13" ht="15.5" x14ac:dyDescent="0.35">
      <c r="A29" s="17" t="s">
        <v>15</v>
      </c>
      <c r="B29" s="17">
        <v>114</v>
      </c>
      <c r="C29" s="17">
        <v>23</v>
      </c>
      <c r="D29" s="26"/>
      <c r="E29" s="26"/>
      <c r="F29" s="26"/>
      <c r="G29" s="26"/>
      <c r="H29" s="17"/>
      <c r="I29" s="26"/>
      <c r="J29" s="9"/>
      <c r="K29" s="9"/>
      <c r="L29" s="9"/>
      <c r="M29" s="9"/>
    </row>
    <row r="30" spans="1:13" ht="15.5" x14ac:dyDescent="0.35">
      <c r="A30" s="17" t="s">
        <v>16</v>
      </c>
      <c r="B30" s="17">
        <v>128</v>
      </c>
      <c r="C30" s="17">
        <v>24</v>
      </c>
      <c r="D30" s="17"/>
      <c r="E30" s="26"/>
      <c r="F30" s="26"/>
      <c r="G30" s="26"/>
      <c r="H30" s="17"/>
      <c r="I30" s="26"/>
      <c r="J30" s="9"/>
      <c r="K30" s="9"/>
      <c r="L30" s="9"/>
      <c r="M30" s="9"/>
    </row>
    <row r="31" spans="1:13" ht="15.5" x14ac:dyDescent="0.3">
      <c r="A31" s="17" t="s">
        <v>1</v>
      </c>
      <c r="B31" s="17">
        <v>124</v>
      </c>
      <c r="C31" s="17">
        <v>78</v>
      </c>
      <c r="D31" s="17">
        <v>51</v>
      </c>
      <c r="E31" s="17">
        <v>57</v>
      </c>
      <c r="F31" s="17">
        <v>39</v>
      </c>
      <c r="G31" s="17">
        <v>53</v>
      </c>
      <c r="H31" s="17">
        <v>105</v>
      </c>
      <c r="I31" s="17">
        <v>43</v>
      </c>
      <c r="J31" s="17">
        <v>78</v>
      </c>
      <c r="K31" s="17">
        <v>91</v>
      </c>
      <c r="L31" s="17">
        <v>80</v>
      </c>
      <c r="M31" s="17">
        <v>92</v>
      </c>
    </row>
    <row r="32" spans="1:13" ht="15.5" x14ac:dyDescent="0.3">
      <c r="A32" s="17" t="s">
        <v>2</v>
      </c>
      <c r="B32" s="17">
        <v>127</v>
      </c>
      <c r="C32" s="17">
        <v>104</v>
      </c>
      <c r="D32" s="17">
        <v>84</v>
      </c>
      <c r="E32" s="17">
        <v>83</v>
      </c>
      <c r="F32" s="17">
        <v>72</v>
      </c>
      <c r="G32" s="17">
        <v>78</v>
      </c>
      <c r="H32" s="17">
        <v>93</v>
      </c>
      <c r="I32" s="17">
        <v>66</v>
      </c>
      <c r="J32" s="17">
        <v>89</v>
      </c>
      <c r="K32" s="17">
        <v>137</v>
      </c>
      <c r="L32" s="17">
        <v>149</v>
      </c>
      <c r="M32" s="17">
        <v>152</v>
      </c>
    </row>
    <row r="33" spans="1:13" ht="15.5" x14ac:dyDescent="0.3">
      <c r="A33" s="17" t="s">
        <v>3</v>
      </c>
      <c r="B33" s="17">
        <v>122</v>
      </c>
      <c r="C33" s="17">
        <v>127</v>
      </c>
      <c r="D33" s="17">
        <v>112</v>
      </c>
      <c r="E33" s="17">
        <v>101</v>
      </c>
      <c r="F33" s="17">
        <v>63</v>
      </c>
      <c r="G33" s="17">
        <v>112</v>
      </c>
      <c r="H33" s="17">
        <v>120</v>
      </c>
      <c r="I33" s="17">
        <v>66</v>
      </c>
      <c r="J33" s="17">
        <v>108</v>
      </c>
      <c r="K33" s="17">
        <v>135</v>
      </c>
      <c r="L33" s="17">
        <v>113</v>
      </c>
      <c r="M33" s="17">
        <v>105</v>
      </c>
    </row>
    <row r="34" spans="1:13" ht="15.5" x14ac:dyDescent="0.3">
      <c r="A34" s="17" t="s">
        <v>4</v>
      </c>
      <c r="B34" s="17">
        <v>151</v>
      </c>
      <c r="C34" s="17">
        <v>110</v>
      </c>
      <c r="D34" s="17">
        <v>126</v>
      </c>
      <c r="E34" s="17">
        <v>98</v>
      </c>
      <c r="F34" s="17">
        <v>78</v>
      </c>
      <c r="G34" s="17">
        <v>93</v>
      </c>
      <c r="H34" s="17">
        <v>122</v>
      </c>
      <c r="I34" s="17">
        <v>42</v>
      </c>
      <c r="J34" s="17">
        <v>89</v>
      </c>
      <c r="K34" s="17">
        <v>131</v>
      </c>
      <c r="L34" s="17">
        <v>105</v>
      </c>
      <c r="M34" s="17">
        <v>96</v>
      </c>
    </row>
    <row r="35" spans="1:13" ht="15.5" x14ac:dyDescent="0.3">
      <c r="A35" s="17" t="s">
        <v>5</v>
      </c>
      <c r="B35" s="17">
        <v>168</v>
      </c>
      <c r="C35" s="17">
        <v>90</v>
      </c>
      <c r="D35" s="17">
        <v>94</v>
      </c>
      <c r="E35" s="17">
        <v>81</v>
      </c>
      <c r="F35" s="17">
        <v>69</v>
      </c>
      <c r="G35" s="17">
        <v>114</v>
      </c>
      <c r="H35" s="17">
        <v>129</v>
      </c>
      <c r="I35" s="17">
        <v>69</v>
      </c>
      <c r="J35" s="17">
        <v>85</v>
      </c>
      <c r="K35" s="17">
        <v>107</v>
      </c>
      <c r="L35" s="17">
        <v>111</v>
      </c>
      <c r="M35" s="17">
        <v>117</v>
      </c>
    </row>
    <row r="36" spans="1:13" ht="15.5" x14ac:dyDescent="0.3">
      <c r="A36" s="17" t="s">
        <v>6</v>
      </c>
      <c r="B36" s="17">
        <v>168</v>
      </c>
      <c r="C36" s="17">
        <v>98</v>
      </c>
      <c r="D36" s="17">
        <v>95</v>
      </c>
      <c r="E36" s="17">
        <v>91</v>
      </c>
      <c r="F36" s="17">
        <v>77</v>
      </c>
      <c r="G36" s="17">
        <v>102</v>
      </c>
      <c r="H36" s="17">
        <v>126</v>
      </c>
      <c r="I36" s="17">
        <v>66</v>
      </c>
      <c r="J36" s="17">
        <v>83</v>
      </c>
      <c r="K36" s="17">
        <v>100</v>
      </c>
      <c r="L36" s="17">
        <v>125</v>
      </c>
      <c r="M36" s="17">
        <v>99</v>
      </c>
    </row>
    <row r="37" spans="1:13" ht="15.5" x14ac:dyDescent="0.3">
      <c r="A37" s="17" t="s">
        <v>7</v>
      </c>
      <c r="B37" s="17">
        <v>145</v>
      </c>
      <c r="C37" s="17">
        <v>100</v>
      </c>
      <c r="D37" s="17">
        <v>89</v>
      </c>
      <c r="E37" s="17">
        <v>88</v>
      </c>
      <c r="F37" s="17">
        <v>75</v>
      </c>
      <c r="G37" s="17">
        <v>104</v>
      </c>
      <c r="H37" s="17">
        <v>99</v>
      </c>
      <c r="I37" s="17">
        <v>62</v>
      </c>
      <c r="J37" s="17">
        <v>88</v>
      </c>
      <c r="K37" s="17">
        <v>108</v>
      </c>
      <c r="L37" s="17">
        <v>132</v>
      </c>
      <c r="M37" s="17">
        <v>106</v>
      </c>
    </row>
    <row r="38" spans="1:13" ht="15.5" x14ac:dyDescent="0.3">
      <c r="A38" s="17" t="s">
        <v>8</v>
      </c>
      <c r="B38" s="17">
        <v>157</v>
      </c>
      <c r="C38" s="17">
        <v>97</v>
      </c>
      <c r="D38" s="17">
        <v>85</v>
      </c>
      <c r="E38" s="17">
        <v>95</v>
      </c>
      <c r="F38" s="17">
        <v>70</v>
      </c>
      <c r="G38" s="17">
        <v>106</v>
      </c>
      <c r="H38" s="17">
        <v>107</v>
      </c>
      <c r="I38" s="17">
        <v>52</v>
      </c>
      <c r="J38" s="17">
        <v>90</v>
      </c>
      <c r="K38" s="17">
        <v>116</v>
      </c>
      <c r="L38" s="17">
        <v>140</v>
      </c>
      <c r="M38" s="17">
        <v>106</v>
      </c>
    </row>
    <row r="39" spans="1:13" ht="15.5" x14ac:dyDescent="0.3">
      <c r="A39" s="17" t="s">
        <v>9</v>
      </c>
      <c r="B39" s="17">
        <v>126</v>
      </c>
      <c r="C39" s="17">
        <v>98</v>
      </c>
      <c r="D39" s="17">
        <v>62</v>
      </c>
      <c r="E39" s="17">
        <v>69</v>
      </c>
      <c r="F39" s="17">
        <v>58</v>
      </c>
      <c r="G39" s="17">
        <v>86</v>
      </c>
      <c r="H39" s="17">
        <v>76</v>
      </c>
      <c r="I39" s="17">
        <v>49</v>
      </c>
      <c r="J39" s="17">
        <v>81</v>
      </c>
      <c r="K39" s="17">
        <v>120</v>
      </c>
      <c r="L39" s="17">
        <v>110</v>
      </c>
      <c r="M39" s="17">
        <v>111</v>
      </c>
    </row>
    <row r="40" spans="1:13" ht="15.5" x14ac:dyDescent="0.3">
      <c r="A40" s="17" t="s">
        <v>10</v>
      </c>
      <c r="B40" s="17">
        <v>113</v>
      </c>
      <c r="C40" s="17">
        <v>72</v>
      </c>
      <c r="D40" s="17">
        <v>65</v>
      </c>
      <c r="E40" s="17">
        <v>52</v>
      </c>
      <c r="F40" s="17">
        <v>46</v>
      </c>
      <c r="G40" s="17">
        <v>53</v>
      </c>
      <c r="H40" s="17">
        <v>73</v>
      </c>
      <c r="I40" s="17">
        <v>33</v>
      </c>
      <c r="J40" s="17">
        <v>77</v>
      </c>
      <c r="K40" s="17">
        <v>108</v>
      </c>
      <c r="L40" s="17">
        <v>105</v>
      </c>
      <c r="M40" s="17">
        <v>80</v>
      </c>
    </row>
    <row r="41" spans="1:13" ht="15.5" x14ac:dyDescent="0.3">
      <c r="A41" s="17" t="s">
        <v>11</v>
      </c>
      <c r="B41" s="17">
        <v>97</v>
      </c>
      <c r="C41" s="17">
        <v>83</v>
      </c>
      <c r="D41" s="17">
        <v>36</v>
      </c>
      <c r="E41" s="17">
        <v>49</v>
      </c>
      <c r="F41" s="17">
        <v>39</v>
      </c>
      <c r="G41" s="17">
        <v>48</v>
      </c>
      <c r="H41" s="17">
        <v>38</v>
      </c>
      <c r="I41" s="17">
        <v>1</v>
      </c>
      <c r="J41" s="17">
        <v>9</v>
      </c>
      <c r="K41" s="17">
        <v>10</v>
      </c>
      <c r="L41" s="17">
        <v>3</v>
      </c>
      <c r="M41" s="17">
        <v>4</v>
      </c>
    </row>
    <row r="44" spans="1:13" s="52" customFormat="1" x14ac:dyDescent="0.3"/>
  </sheetData>
  <mergeCells count="3">
    <mergeCell ref="A4:M4"/>
    <mergeCell ref="A23:M23"/>
    <mergeCell ref="A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rightToLeft="1" workbookViewId="0">
      <selection activeCell="A11" sqref="A11"/>
    </sheetView>
  </sheetViews>
  <sheetFormatPr defaultColWidth="9" defaultRowHeight="15.5" x14ac:dyDescent="0.35"/>
  <cols>
    <col min="1" max="1" width="9" style="5"/>
    <col min="2" max="2" width="24.75" style="5" customWidth="1"/>
    <col min="3" max="3" width="28.25" style="5" bestFit="1" customWidth="1"/>
    <col min="4" max="4" width="20.33203125" style="5" bestFit="1" customWidth="1"/>
    <col min="5" max="5" width="24.08203125" style="5" customWidth="1"/>
    <col min="6" max="6" width="23.5" style="5" bestFit="1" customWidth="1"/>
    <col min="7" max="7" width="20.08203125" style="5" bestFit="1" customWidth="1"/>
    <col min="8" max="8" width="22.75" style="5" bestFit="1" customWidth="1"/>
    <col min="9" max="16384" width="9" style="5"/>
  </cols>
  <sheetData>
    <row r="1" spans="1:8" ht="16" thickBot="1" x14ac:dyDescent="0.4"/>
    <row r="2" spans="1:8" ht="20.5" thickBot="1" x14ac:dyDescent="0.45">
      <c r="A2" s="77" t="s">
        <v>72</v>
      </c>
      <c r="B2" s="78"/>
      <c r="C2" s="78"/>
      <c r="D2" s="78"/>
      <c r="E2" s="78"/>
      <c r="F2" s="78"/>
      <c r="G2" s="78"/>
      <c r="H2" s="79"/>
    </row>
    <row r="3" spans="1:8" x14ac:dyDescent="0.35">
      <c r="A3" s="43" t="s">
        <v>64</v>
      </c>
      <c r="B3" s="43"/>
      <c r="C3" s="43"/>
      <c r="D3" s="43"/>
    </row>
    <row r="4" spans="1:8" ht="16" thickBot="1" x14ac:dyDescent="0.4"/>
    <row r="5" spans="1:8" x14ac:dyDescent="0.35">
      <c r="C5" s="80" t="s">
        <v>31</v>
      </c>
      <c r="D5" s="81"/>
      <c r="E5" s="82"/>
      <c r="F5" s="80" t="s">
        <v>32</v>
      </c>
      <c r="G5" s="81"/>
      <c r="H5" s="82"/>
    </row>
    <row r="6" spans="1:8" x14ac:dyDescent="0.35">
      <c r="A6" s="6" t="s">
        <v>19</v>
      </c>
      <c r="B6" s="10" t="s">
        <v>30</v>
      </c>
      <c r="C6" s="19" t="s">
        <v>24</v>
      </c>
      <c r="D6" s="6" t="s">
        <v>25</v>
      </c>
      <c r="E6" s="20" t="s">
        <v>26</v>
      </c>
      <c r="F6" s="19" t="s">
        <v>27</v>
      </c>
      <c r="G6" s="18" t="s">
        <v>28</v>
      </c>
      <c r="H6" s="20" t="s">
        <v>29</v>
      </c>
    </row>
    <row r="7" spans="1:8" x14ac:dyDescent="0.35">
      <c r="A7" s="9" t="s">
        <v>20</v>
      </c>
      <c r="B7" s="11">
        <v>34437</v>
      </c>
      <c r="C7" s="12">
        <v>8895</v>
      </c>
      <c r="D7" s="8">
        <v>8339</v>
      </c>
      <c r="E7" s="13">
        <f>D7/C7</f>
        <v>0.9374929735806633</v>
      </c>
      <c r="F7" s="12">
        <v>25542</v>
      </c>
      <c r="G7" s="8">
        <v>21300</v>
      </c>
      <c r="H7" s="13">
        <f>G7/F7</f>
        <v>0.83392060136246182</v>
      </c>
    </row>
    <row r="8" spans="1:8" x14ac:dyDescent="0.35">
      <c r="A8" s="9" t="s">
        <v>21</v>
      </c>
      <c r="B8" s="11">
        <v>37359</v>
      </c>
      <c r="C8" s="12">
        <v>9669</v>
      </c>
      <c r="D8" s="8">
        <v>8948</v>
      </c>
      <c r="E8" s="13">
        <f>D8/C8</f>
        <v>0.92543179232599027</v>
      </c>
      <c r="F8" s="12">
        <v>27690</v>
      </c>
      <c r="G8" s="8">
        <v>23525</v>
      </c>
      <c r="H8" s="13">
        <f t="shared" ref="H8:H9" si="0">G8/F8</f>
        <v>0.84958468761285666</v>
      </c>
    </row>
    <row r="9" spans="1:8" ht="16" thickBot="1" x14ac:dyDescent="0.4">
      <c r="A9" s="9" t="s">
        <v>22</v>
      </c>
      <c r="B9" s="11">
        <v>3572</v>
      </c>
      <c r="C9" s="14">
        <v>943</v>
      </c>
      <c r="D9" s="15">
        <v>895</v>
      </c>
      <c r="E9" s="16">
        <f>D9/C9</f>
        <v>0.94909862142099677</v>
      </c>
      <c r="F9" s="14">
        <v>2629</v>
      </c>
      <c r="G9" s="15">
        <v>2150</v>
      </c>
      <c r="H9" s="16">
        <f t="shared" si="0"/>
        <v>0.81780144541650823</v>
      </c>
    </row>
  </sheetData>
  <mergeCells count="3">
    <mergeCell ref="A2:H2"/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rightToLeft="1" workbookViewId="0">
      <selection activeCell="C20" sqref="C20"/>
    </sheetView>
  </sheetViews>
  <sheetFormatPr defaultRowHeight="14" x14ac:dyDescent="0.3"/>
  <cols>
    <col min="1" max="1" width="11.08203125" customWidth="1"/>
    <col min="2" max="2" width="16.58203125" bestFit="1" customWidth="1"/>
    <col min="3" max="3" width="14.75" customWidth="1"/>
    <col min="4" max="4" width="32.33203125" bestFit="1" customWidth="1"/>
    <col min="5" max="5" width="16.75" bestFit="1" customWidth="1"/>
    <col min="6" max="6" width="19.08203125" customWidth="1"/>
    <col min="7" max="7" width="8.25" bestFit="1" customWidth="1"/>
  </cols>
  <sheetData>
    <row r="2" spans="1:6" ht="14.5" thickBot="1" x14ac:dyDescent="0.35">
      <c r="A2" s="21"/>
      <c r="B2" s="21"/>
      <c r="C2" s="21"/>
      <c r="D2" s="21"/>
      <c r="E2" s="21"/>
      <c r="F2" s="21"/>
    </row>
    <row r="3" spans="1:6" ht="20.149999999999999" customHeight="1" thickBot="1" x14ac:dyDescent="0.45">
      <c r="A3" s="83" t="s">
        <v>73</v>
      </c>
      <c r="B3" s="84"/>
      <c r="C3" s="84"/>
      <c r="D3" s="84"/>
      <c r="E3" s="84"/>
      <c r="F3" s="85"/>
    </row>
    <row r="4" spans="1:6" ht="21" customHeight="1" x14ac:dyDescent="0.35">
      <c r="A4" s="43" t="s">
        <v>64</v>
      </c>
      <c r="B4" s="44"/>
      <c r="C4" s="44"/>
      <c r="D4" s="44"/>
    </row>
    <row r="5" spans="1:6" ht="14.5" thickBot="1" x14ac:dyDescent="0.35">
      <c r="A5" s="21"/>
      <c r="B5" s="21"/>
      <c r="C5" s="21"/>
      <c r="D5" s="21"/>
      <c r="E5" s="21"/>
      <c r="F5" s="21"/>
    </row>
    <row r="6" spans="1:6" ht="16" thickBot="1" x14ac:dyDescent="0.4">
      <c r="A6" s="21"/>
      <c r="B6" s="86" t="s">
        <v>37</v>
      </c>
      <c r="C6" s="87"/>
      <c r="D6" s="66" t="s">
        <v>38</v>
      </c>
      <c r="E6" s="21"/>
      <c r="F6" s="21"/>
    </row>
    <row r="7" spans="1:6" ht="31" x14ac:dyDescent="0.3">
      <c r="A7" s="28" t="s">
        <v>19</v>
      </c>
      <c r="B7" s="28" t="s">
        <v>33</v>
      </c>
      <c r="C7" s="28" t="s">
        <v>34</v>
      </c>
      <c r="D7" s="29" t="s">
        <v>36</v>
      </c>
      <c r="E7" s="28" t="s">
        <v>35</v>
      </c>
      <c r="F7" s="21"/>
    </row>
    <row r="8" spans="1:6" ht="15.5" x14ac:dyDescent="0.35">
      <c r="A8" s="30" t="s">
        <v>20</v>
      </c>
      <c r="B8" s="8">
        <v>8895</v>
      </c>
      <c r="C8" s="8">
        <v>25542</v>
      </c>
      <c r="D8" s="31">
        <v>51659</v>
      </c>
      <c r="E8" s="32">
        <f>B8+C8+D8</f>
        <v>86096</v>
      </c>
      <c r="F8" s="21"/>
    </row>
    <row r="9" spans="1:6" ht="15.5" x14ac:dyDescent="0.35">
      <c r="A9" s="30" t="s">
        <v>21</v>
      </c>
      <c r="B9" s="8">
        <v>9669</v>
      </c>
      <c r="C9" s="8">
        <v>27690</v>
      </c>
      <c r="D9" s="31">
        <v>62398</v>
      </c>
      <c r="E9" s="32">
        <f t="shared" ref="E9:E10" si="0">B9+C9+D9</f>
        <v>99757</v>
      </c>
      <c r="F9" s="21"/>
    </row>
    <row r="10" spans="1:6" ht="15.5" x14ac:dyDescent="0.35">
      <c r="A10" s="30" t="s">
        <v>22</v>
      </c>
      <c r="B10" s="8">
        <v>943</v>
      </c>
      <c r="C10" s="8">
        <v>2629</v>
      </c>
      <c r="D10" s="31">
        <v>16838</v>
      </c>
      <c r="E10" s="32">
        <f t="shared" si="0"/>
        <v>20410</v>
      </c>
      <c r="F10" s="21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21"/>
      <c r="B12" s="21"/>
      <c r="C12" s="21"/>
      <c r="D12" s="21"/>
      <c r="E12" s="21"/>
      <c r="F12" s="21"/>
    </row>
    <row r="13" spans="1:6" x14ac:dyDescent="0.3">
      <c r="A13" s="21"/>
      <c r="B13" s="21"/>
      <c r="C13" s="21"/>
      <c r="D13" s="21"/>
      <c r="E13" s="21"/>
      <c r="F13" s="21"/>
    </row>
    <row r="14" spans="1:6" x14ac:dyDescent="0.3">
      <c r="A14" s="21"/>
      <c r="B14" s="21"/>
      <c r="C14" s="21"/>
      <c r="D14" s="21"/>
      <c r="E14" s="21"/>
      <c r="F14" s="21"/>
    </row>
  </sheetData>
  <mergeCells count="2">
    <mergeCell ref="A3:F3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zoomScale="115" zoomScaleNormal="115" workbookViewId="0">
      <selection activeCell="A9" sqref="A9"/>
    </sheetView>
  </sheetViews>
  <sheetFormatPr defaultColWidth="9" defaultRowHeight="15.5" x14ac:dyDescent="0.35"/>
  <cols>
    <col min="1" max="1" width="16.5" style="5" customWidth="1"/>
    <col min="2" max="2" width="9.75" style="5" customWidth="1"/>
    <col min="3" max="3" width="10.33203125" style="5" customWidth="1"/>
    <col min="4" max="4" width="9.58203125" style="5" customWidth="1"/>
    <col min="5" max="5" width="9" style="5"/>
    <col min="6" max="6" width="13.25" style="5" bestFit="1" customWidth="1"/>
    <col min="7" max="10" width="9" style="5"/>
    <col min="11" max="11" width="11.75" style="5" bestFit="1" customWidth="1"/>
    <col min="12" max="12" width="9.5" style="5" customWidth="1"/>
    <col min="13" max="16384" width="9" style="5"/>
  </cols>
  <sheetData>
    <row r="1" spans="1:14" ht="16" thickBot="1" x14ac:dyDescent="0.4"/>
    <row r="2" spans="1:14" ht="17.149999999999999" customHeight="1" thickBot="1" x14ac:dyDescent="0.45">
      <c r="A2" s="77" t="s">
        <v>74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x14ac:dyDescent="0.35">
      <c r="A4" s="88" t="s">
        <v>61</v>
      </c>
      <c r="B4" s="88"/>
      <c r="C4" s="88"/>
      <c r="D4" s="88"/>
      <c r="F4" s="89" t="s">
        <v>62</v>
      </c>
      <c r="G4" s="89"/>
      <c r="H4" s="89"/>
      <c r="I4" s="89"/>
      <c r="K4" s="89" t="s">
        <v>63</v>
      </c>
      <c r="L4" s="89"/>
      <c r="M4" s="89"/>
      <c r="N4" s="89"/>
    </row>
    <row r="5" spans="1:14" x14ac:dyDescent="0.35">
      <c r="A5" s="6" t="s">
        <v>39</v>
      </c>
      <c r="B5" s="6" t="s">
        <v>20</v>
      </c>
      <c r="C5" s="6" t="s">
        <v>21</v>
      </c>
      <c r="D5" s="6" t="s">
        <v>22</v>
      </c>
      <c r="F5" s="9" t="s">
        <v>39</v>
      </c>
      <c r="G5" s="6" t="s">
        <v>20</v>
      </c>
      <c r="H5" s="6" t="s">
        <v>21</v>
      </c>
      <c r="I5" s="6" t="s">
        <v>22</v>
      </c>
      <c r="K5" s="6" t="s">
        <v>0</v>
      </c>
      <c r="L5" s="6" t="s">
        <v>20</v>
      </c>
      <c r="M5" s="6" t="s">
        <v>21</v>
      </c>
      <c r="N5" s="6" t="s">
        <v>22</v>
      </c>
    </row>
    <row r="6" spans="1:14" x14ac:dyDescent="0.35">
      <c r="A6" s="7">
        <v>44713</v>
      </c>
      <c r="B6" s="8">
        <v>14925</v>
      </c>
      <c r="C6" s="8">
        <v>7747</v>
      </c>
      <c r="D6" s="8">
        <v>2053</v>
      </c>
      <c r="F6" s="7">
        <v>44713</v>
      </c>
      <c r="G6" s="8">
        <f>B6/30</f>
        <v>497.5</v>
      </c>
      <c r="H6" s="8">
        <f>C6/30</f>
        <v>258.23333333333335</v>
      </c>
      <c r="I6" s="8">
        <f>D6/22</f>
        <v>93.318181818181813</v>
      </c>
      <c r="K6" s="1" t="s">
        <v>12</v>
      </c>
      <c r="L6" s="8">
        <v>6</v>
      </c>
      <c r="M6" s="8"/>
      <c r="N6" s="8"/>
    </row>
    <row r="7" spans="1:14" x14ac:dyDescent="0.35">
      <c r="A7" s="7">
        <v>44743</v>
      </c>
      <c r="B7" s="8">
        <v>10441</v>
      </c>
      <c r="C7" s="8">
        <v>21775</v>
      </c>
      <c r="D7" s="8">
        <v>1695</v>
      </c>
      <c r="F7" s="7">
        <v>44743</v>
      </c>
      <c r="G7" s="8">
        <f>B7/31</f>
        <v>336.80645161290323</v>
      </c>
      <c r="H7" s="8">
        <f>C7/31</f>
        <v>702.41935483870964</v>
      </c>
      <c r="I7" s="8">
        <f>D7/23</f>
        <v>73.695652173913047</v>
      </c>
      <c r="K7" s="1" t="s">
        <v>13</v>
      </c>
      <c r="L7" s="8">
        <v>7</v>
      </c>
      <c r="M7" s="8"/>
      <c r="N7" s="8"/>
    </row>
    <row r="8" spans="1:14" x14ac:dyDescent="0.35">
      <c r="A8" s="7">
        <v>44774</v>
      </c>
      <c r="B8" s="8">
        <v>8789</v>
      </c>
      <c r="C8" s="8">
        <v>14965</v>
      </c>
      <c r="D8" s="8">
        <v>1848</v>
      </c>
      <c r="F8" s="7">
        <v>44774</v>
      </c>
      <c r="G8" s="8">
        <f>B8/31</f>
        <v>283.51612903225805</v>
      </c>
      <c r="H8" s="8">
        <f>C8/31</f>
        <v>482.74193548387098</v>
      </c>
      <c r="I8" s="8">
        <f>D8/23</f>
        <v>80.347826086956516</v>
      </c>
      <c r="K8" s="1" t="s">
        <v>14</v>
      </c>
      <c r="L8" s="8">
        <v>6</v>
      </c>
      <c r="M8" s="8"/>
      <c r="N8" s="8"/>
    </row>
    <row r="9" spans="1:14" x14ac:dyDescent="0.35">
      <c r="A9" s="7">
        <v>44805</v>
      </c>
      <c r="B9" s="8">
        <v>9706</v>
      </c>
      <c r="C9" s="8">
        <v>11691</v>
      </c>
      <c r="D9" s="8">
        <v>1336</v>
      </c>
      <c r="F9" s="7">
        <v>44805</v>
      </c>
      <c r="G9" s="8">
        <f>B9/30</f>
        <v>323.53333333333336</v>
      </c>
      <c r="H9" s="8">
        <f>C9/30</f>
        <v>389.7</v>
      </c>
      <c r="I9" s="8">
        <f>D9/21</f>
        <v>63.61904761904762</v>
      </c>
      <c r="K9" s="1" t="s">
        <v>15</v>
      </c>
      <c r="L9" s="8">
        <v>8</v>
      </c>
      <c r="M9" s="8"/>
      <c r="N9" s="8"/>
    </row>
    <row r="10" spans="1:14" x14ac:dyDescent="0.35">
      <c r="A10" s="7">
        <v>44835</v>
      </c>
      <c r="B10" s="8">
        <v>9057</v>
      </c>
      <c r="C10" s="8">
        <v>10877</v>
      </c>
      <c r="D10" s="8">
        <v>932</v>
      </c>
      <c r="F10" s="7">
        <v>44835</v>
      </c>
      <c r="G10" s="8">
        <f>B10/31</f>
        <v>292.16129032258067</v>
      </c>
      <c r="H10" s="8">
        <f>C10/31</f>
        <v>350.87096774193549</v>
      </c>
      <c r="I10" s="8">
        <f>D10/22</f>
        <v>42.363636363636367</v>
      </c>
      <c r="K10" s="1" t="s">
        <v>16</v>
      </c>
      <c r="L10" s="8">
        <v>10</v>
      </c>
      <c r="M10" s="8"/>
      <c r="N10" s="8"/>
    </row>
    <row r="11" spans="1:14" x14ac:dyDescent="0.35">
      <c r="A11" s="7">
        <v>44866</v>
      </c>
      <c r="B11" s="8">
        <v>8762</v>
      </c>
      <c r="C11" s="8">
        <v>8108</v>
      </c>
      <c r="D11" s="8">
        <v>1205</v>
      </c>
      <c r="F11" s="7">
        <v>44866</v>
      </c>
      <c r="G11" s="8">
        <f>B11/30</f>
        <v>292.06666666666666</v>
      </c>
      <c r="H11" s="8">
        <f>C11/30</f>
        <v>270.26666666666665</v>
      </c>
      <c r="I11" s="8">
        <f>D11/22</f>
        <v>54.772727272727273</v>
      </c>
      <c r="K11" s="4" t="s">
        <v>1</v>
      </c>
      <c r="L11" s="8">
        <v>14</v>
      </c>
      <c r="M11" s="8">
        <v>34</v>
      </c>
      <c r="N11" s="8"/>
    </row>
    <row r="12" spans="1:14" x14ac:dyDescent="0.35">
      <c r="A12" s="7">
        <v>44896</v>
      </c>
      <c r="B12" s="8">
        <v>11080</v>
      </c>
      <c r="C12" s="8">
        <v>4616</v>
      </c>
      <c r="D12" s="8">
        <v>1425</v>
      </c>
      <c r="F12" s="7">
        <v>44896</v>
      </c>
      <c r="G12" s="8">
        <f>B12/31</f>
        <v>357.41935483870969</v>
      </c>
      <c r="H12" s="8">
        <f>C12/31</f>
        <v>148.90322580645162</v>
      </c>
      <c r="I12" s="8">
        <f>D12/20</f>
        <v>71.25</v>
      </c>
      <c r="K12" s="3" t="s">
        <v>2</v>
      </c>
      <c r="L12" s="8">
        <v>13</v>
      </c>
      <c r="M12" s="8">
        <v>29</v>
      </c>
      <c r="N12" s="8"/>
    </row>
    <row r="13" spans="1:14" x14ac:dyDescent="0.35">
      <c r="A13" s="7">
        <v>44927</v>
      </c>
      <c r="B13" s="8">
        <v>12462</v>
      </c>
      <c r="C13" s="8">
        <v>1887</v>
      </c>
      <c r="D13" s="8">
        <v>2044</v>
      </c>
      <c r="F13" s="7">
        <v>44927</v>
      </c>
      <c r="G13" s="8">
        <f>B13/31</f>
        <v>402</v>
      </c>
      <c r="H13" s="8">
        <f>C13/31</f>
        <v>60.87096774193548</v>
      </c>
      <c r="I13" s="8">
        <f>D13/23</f>
        <v>88.869565217391298</v>
      </c>
      <c r="K13" s="3" t="s">
        <v>3</v>
      </c>
      <c r="L13" s="8">
        <v>18</v>
      </c>
      <c r="M13" s="8">
        <v>29</v>
      </c>
      <c r="N13" s="8"/>
    </row>
    <row r="14" spans="1:14" x14ac:dyDescent="0.35">
      <c r="A14" s="7">
        <v>44958</v>
      </c>
      <c r="B14" s="8">
        <v>8229</v>
      </c>
      <c r="C14" s="8">
        <v>8111</v>
      </c>
      <c r="D14" s="8">
        <v>1042</v>
      </c>
      <c r="F14" s="7">
        <v>44958</v>
      </c>
      <c r="G14" s="8">
        <f>B14/28</f>
        <v>293.89285714285717</v>
      </c>
      <c r="H14" s="8">
        <f>C14/28</f>
        <v>289.67857142857144</v>
      </c>
      <c r="I14" s="8">
        <f>D14/20</f>
        <v>52.1</v>
      </c>
      <c r="K14" s="3" t="s">
        <v>4</v>
      </c>
      <c r="L14" s="8">
        <v>25</v>
      </c>
      <c r="M14" s="8">
        <v>34</v>
      </c>
      <c r="N14" s="8">
        <v>12</v>
      </c>
    </row>
    <row r="15" spans="1:14" x14ac:dyDescent="0.35">
      <c r="A15" s="7">
        <v>44986</v>
      </c>
      <c r="B15" s="8">
        <v>8387</v>
      </c>
      <c r="C15" s="8">
        <v>9599</v>
      </c>
      <c r="D15" s="8">
        <v>1065</v>
      </c>
      <c r="F15" s="7">
        <v>44986</v>
      </c>
      <c r="G15" s="8">
        <f>B15/31</f>
        <v>270.54838709677421</v>
      </c>
      <c r="H15" s="8">
        <f>C15/31</f>
        <v>309.64516129032256</v>
      </c>
      <c r="I15" s="8">
        <f>D15/23</f>
        <v>46.304347826086953</v>
      </c>
      <c r="K15" s="3" t="s">
        <v>5</v>
      </c>
      <c r="L15" s="8">
        <v>26</v>
      </c>
      <c r="M15" s="8">
        <v>38</v>
      </c>
      <c r="N15" s="8">
        <v>10</v>
      </c>
    </row>
    <row r="16" spans="1:14" x14ac:dyDescent="0.35">
      <c r="A16" s="7">
        <v>45017</v>
      </c>
      <c r="B16" s="8">
        <v>8351</v>
      </c>
      <c r="C16" s="8">
        <v>9669</v>
      </c>
      <c r="D16" s="8">
        <v>943</v>
      </c>
      <c r="F16" s="7">
        <v>45017</v>
      </c>
      <c r="G16" s="8">
        <f>B16/30</f>
        <v>278.36666666666667</v>
      </c>
      <c r="H16" s="8">
        <f>C16/30</f>
        <v>322.3</v>
      </c>
      <c r="I16" s="8">
        <f>D16/22</f>
        <v>42.863636363636367</v>
      </c>
      <c r="K16" s="3" t="s">
        <v>6</v>
      </c>
      <c r="L16" s="8">
        <v>26</v>
      </c>
      <c r="M16" s="8">
        <v>36</v>
      </c>
      <c r="N16" s="8">
        <v>11</v>
      </c>
    </row>
    <row r="17" spans="1:14" x14ac:dyDescent="0.35">
      <c r="A17" s="7">
        <v>45047</v>
      </c>
      <c r="B17" s="8">
        <v>8406</v>
      </c>
      <c r="C17" s="8">
        <v>9077</v>
      </c>
      <c r="D17" s="8">
        <v>1635</v>
      </c>
      <c r="F17" s="7">
        <v>45047</v>
      </c>
      <c r="G17" s="8">
        <f>B17/31</f>
        <v>271.16129032258067</v>
      </c>
      <c r="H17" s="8">
        <f>C17/31</f>
        <v>292.80645161290323</v>
      </c>
      <c r="I17" s="8">
        <f>D17/23</f>
        <v>71.086956521739125</v>
      </c>
      <c r="K17" s="3" t="s">
        <v>7</v>
      </c>
      <c r="L17" s="8">
        <v>31</v>
      </c>
      <c r="M17" s="8">
        <v>46</v>
      </c>
      <c r="N17" s="8">
        <v>13</v>
      </c>
    </row>
    <row r="18" spans="1:14" x14ac:dyDescent="0.35">
      <c r="A18" s="7">
        <v>45078</v>
      </c>
      <c r="B18" s="8">
        <v>7895</v>
      </c>
      <c r="C18" s="8">
        <v>8850</v>
      </c>
      <c r="D18" s="8">
        <v>2072</v>
      </c>
      <c r="F18" s="7">
        <v>45078</v>
      </c>
      <c r="G18" s="8">
        <f>B18/30</f>
        <v>263.16666666666669</v>
      </c>
      <c r="H18" s="8">
        <f>C18/30</f>
        <v>295</v>
      </c>
      <c r="I18" s="8">
        <f>D18/21</f>
        <v>98.666666666666671</v>
      </c>
      <c r="K18" s="3" t="s">
        <v>8</v>
      </c>
      <c r="L18" s="8">
        <v>37</v>
      </c>
      <c r="M18" s="8">
        <v>34</v>
      </c>
      <c r="N18" s="8">
        <v>8</v>
      </c>
    </row>
    <row r="19" spans="1:14" x14ac:dyDescent="0.35">
      <c r="A19" s="33" t="s">
        <v>23</v>
      </c>
      <c r="B19" s="34">
        <f>AVERAGE(B6:B18)</f>
        <v>9730</v>
      </c>
      <c r="C19" s="34">
        <f>AVERAGE(C6:C18)</f>
        <v>9767.0769230769238</v>
      </c>
      <c r="D19" s="34">
        <f>AVERAGE(D6:D18)</f>
        <v>1484.2307692307693</v>
      </c>
      <c r="F19" s="33" t="s">
        <v>23</v>
      </c>
      <c r="G19" s="34">
        <f>AVERAGE(G6:G18)</f>
        <v>320.16454566938438</v>
      </c>
      <c r="H19" s="34">
        <f>AVERAGE(H6:H18)</f>
        <v>321.03358738036161</v>
      </c>
      <c r="I19" s="34">
        <f>AVERAGE(I6:I18)</f>
        <v>67.635249533075608</v>
      </c>
      <c r="K19" s="3" t="s">
        <v>9</v>
      </c>
      <c r="L19" s="8">
        <v>21</v>
      </c>
      <c r="M19" s="8">
        <v>25</v>
      </c>
      <c r="N19" s="8">
        <v>14</v>
      </c>
    </row>
    <row r="20" spans="1:14" x14ac:dyDescent="0.35">
      <c r="K20" s="3" t="s">
        <v>10</v>
      </c>
      <c r="L20" s="8">
        <v>16</v>
      </c>
      <c r="M20" s="8">
        <v>16</v>
      </c>
      <c r="N20" s="8"/>
    </row>
    <row r="21" spans="1:14" x14ac:dyDescent="0.35">
      <c r="K21" s="3" t="s">
        <v>11</v>
      </c>
      <c r="L21" s="8">
        <v>13</v>
      </c>
      <c r="M21" s="8"/>
      <c r="N21" s="8"/>
    </row>
    <row r="22" spans="1:14" x14ac:dyDescent="0.35">
      <c r="K22" s="35" t="s">
        <v>48</v>
      </c>
      <c r="L22" s="8">
        <v>8</v>
      </c>
      <c r="M22" s="9"/>
      <c r="N22" s="9"/>
    </row>
    <row r="23" spans="1:14" x14ac:dyDescent="0.35">
      <c r="K23" s="35" t="s">
        <v>49</v>
      </c>
      <c r="L23" s="8">
        <v>9</v>
      </c>
      <c r="M23" s="9"/>
      <c r="N23" s="9"/>
    </row>
    <row r="24" spans="1:14" x14ac:dyDescent="0.35">
      <c r="K24" s="35" t="s">
        <v>50</v>
      </c>
      <c r="L24" s="8">
        <v>6</v>
      </c>
      <c r="M24" s="9"/>
      <c r="N24" s="9"/>
    </row>
    <row r="25" spans="1:14" x14ac:dyDescent="0.35">
      <c r="K25" s="35" t="s">
        <v>51</v>
      </c>
      <c r="L25" s="8">
        <v>5</v>
      </c>
      <c r="M25" s="9"/>
      <c r="N25" s="9"/>
    </row>
    <row r="26" spans="1:14" x14ac:dyDescent="0.35">
      <c r="K26" s="35" t="s">
        <v>52</v>
      </c>
      <c r="L26" s="8">
        <v>5</v>
      </c>
      <c r="M26" s="9"/>
      <c r="N26" s="9"/>
    </row>
    <row r="27" spans="1:14" x14ac:dyDescent="0.35">
      <c r="K27" s="35" t="s">
        <v>53</v>
      </c>
      <c r="L27" s="8">
        <v>4</v>
      </c>
      <c r="M27" s="9"/>
      <c r="N27" s="9"/>
    </row>
    <row r="28" spans="1:14" x14ac:dyDescent="0.35">
      <c r="K28" s="35" t="s">
        <v>54</v>
      </c>
      <c r="L28" s="8">
        <v>3</v>
      </c>
      <c r="M28" s="9"/>
      <c r="N28" s="9"/>
    </row>
    <row r="29" spans="1:14" x14ac:dyDescent="0.35">
      <c r="K29" s="35" t="s">
        <v>55</v>
      </c>
      <c r="L29" s="8">
        <v>3</v>
      </c>
      <c r="M29" s="9"/>
      <c r="N29" s="9"/>
    </row>
  </sheetData>
  <mergeCells count="4">
    <mergeCell ref="A4:D4"/>
    <mergeCell ref="F4:I4"/>
    <mergeCell ref="K4:N4"/>
    <mergeCell ref="A2:N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rightToLeft="1" topLeftCell="A16" workbookViewId="0">
      <selection activeCell="A10" sqref="A10"/>
    </sheetView>
  </sheetViews>
  <sheetFormatPr defaultRowHeight="14" x14ac:dyDescent="0.3"/>
  <cols>
    <col min="1" max="1" width="12.83203125" customWidth="1"/>
    <col min="2" max="2" width="12.33203125" customWidth="1"/>
    <col min="3" max="3" width="11.83203125" customWidth="1"/>
    <col min="4" max="4" width="11.58203125" customWidth="1"/>
    <col min="6" max="6" width="14.58203125" customWidth="1"/>
    <col min="7" max="7" width="21.25" customWidth="1"/>
    <col min="8" max="8" width="24.5" customWidth="1"/>
  </cols>
  <sheetData>
    <row r="1" spans="1:8" ht="14.5" thickBot="1" x14ac:dyDescent="0.35">
      <c r="A1" s="21"/>
      <c r="B1" s="21"/>
      <c r="C1" s="21"/>
      <c r="D1" s="21"/>
      <c r="E1" s="21"/>
      <c r="F1" s="21"/>
      <c r="G1" s="21"/>
      <c r="H1" s="21"/>
    </row>
    <row r="2" spans="1:8" ht="20.5" thickBot="1" x14ac:dyDescent="0.45">
      <c r="A2" s="77" t="s">
        <v>75</v>
      </c>
      <c r="B2" s="78"/>
      <c r="C2" s="78"/>
      <c r="D2" s="78"/>
      <c r="E2" s="78"/>
      <c r="F2" s="78"/>
      <c r="G2" s="78"/>
      <c r="H2" s="79"/>
    </row>
    <row r="3" spans="1:8" x14ac:dyDescent="0.3">
      <c r="A3" s="21"/>
      <c r="B3" s="21"/>
      <c r="C3" s="21"/>
      <c r="D3" s="21"/>
      <c r="E3" s="21"/>
      <c r="F3" s="21"/>
      <c r="G3" s="21"/>
      <c r="H3" s="21"/>
    </row>
    <row r="4" spans="1:8" ht="17.5" x14ac:dyDescent="0.35">
      <c r="A4" s="90" t="s">
        <v>17</v>
      </c>
      <c r="B4" s="90"/>
      <c r="C4" s="90"/>
      <c r="D4" s="90"/>
      <c r="E4" s="21"/>
      <c r="F4" s="91" t="s">
        <v>43</v>
      </c>
      <c r="G4" s="92"/>
      <c r="H4" s="93"/>
    </row>
    <row r="5" spans="1:8" ht="15.5" x14ac:dyDescent="0.35">
      <c r="A5" s="41" t="s">
        <v>39</v>
      </c>
      <c r="B5" s="41" t="s">
        <v>40</v>
      </c>
      <c r="C5" s="41" t="s">
        <v>41</v>
      </c>
      <c r="D5" s="41" t="s">
        <v>42</v>
      </c>
      <c r="E5" s="21"/>
      <c r="F5" s="41" t="s">
        <v>39</v>
      </c>
      <c r="G5" s="42" t="s">
        <v>44</v>
      </c>
      <c r="H5" s="41" t="s">
        <v>45</v>
      </c>
    </row>
    <row r="6" spans="1:8" ht="15.5" x14ac:dyDescent="0.35">
      <c r="A6" s="7">
        <v>44713</v>
      </c>
      <c r="B6" s="8">
        <v>14925</v>
      </c>
      <c r="C6" s="8">
        <v>11998</v>
      </c>
      <c r="D6" s="36">
        <f t="shared" ref="D6:D18" si="0">C6/B6</f>
        <v>0.80388609715242876</v>
      </c>
      <c r="E6" s="21"/>
      <c r="F6" s="7">
        <v>44713</v>
      </c>
      <c r="G6" s="37">
        <v>3.1328203412512544E-2</v>
      </c>
      <c r="H6" s="8">
        <v>1873</v>
      </c>
    </row>
    <row r="7" spans="1:8" ht="15.5" x14ac:dyDescent="0.35">
      <c r="A7" s="7">
        <v>44743</v>
      </c>
      <c r="B7" s="8">
        <v>10441</v>
      </c>
      <c r="C7" s="8">
        <v>9520</v>
      </c>
      <c r="D7" s="36">
        <f t="shared" si="0"/>
        <v>0.91179005842352268</v>
      </c>
      <c r="E7" s="21"/>
      <c r="F7" s="7">
        <v>44743</v>
      </c>
      <c r="G7" s="37">
        <v>3.5818505030979796E-2</v>
      </c>
      <c r="H7" s="8">
        <v>2075</v>
      </c>
    </row>
    <row r="8" spans="1:8" ht="15.5" x14ac:dyDescent="0.35">
      <c r="A8" s="7">
        <v>44774</v>
      </c>
      <c r="B8" s="8">
        <v>8789</v>
      </c>
      <c r="C8" s="8">
        <v>8354</v>
      </c>
      <c r="D8" s="36">
        <f t="shared" si="0"/>
        <v>0.95050631471157132</v>
      </c>
      <c r="E8" s="21"/>
      <c r="F8" s="7">
        <v>44774</v>
      </c>
      <c r="G8" s="37">
        <v>3.4648366379224103E-2</v>
      </c>
      <c r="H8" s="8">
        <v>1732</v>
      </c>
    </row>
    <row r="9" spans="1:8" ht="15.5" x14ac:dyDescent="0.35">
      <c r="A9" s="7">
        <v>44805</v>
      </c>
      <c r="B9" s="8">
        <v>9706</v>
      </c>
      <c r="C9" s="8">
        <v>8892</v>
      </c>
      <c r="D9" s="36">
        <f t="shared" si="0"/>
        <v>0.91613434988666809</v>
      </c>
      <c r="E9" s="21"/>
      <c r="F9" s="7">
        <v>44805</v>
      </c>
      <c r="G9" s="37">
        <v>3.8045347659669417E-2</v>
      </c>
      <c r="H9" s="8">
        <v>2217</v>
      </c>
    </row>
    <row r="10" spans="1:8" ht="15.5" x14ac:dyDescent="0.35">
      <c r="A10" s="7">
        <v>44835</v>
      </c>
      <c r="B10" s="8">
        <v>9057</v>
      </c>
      <c r="C10" s="8">
        <v>8197</v>
      </c>
      <c r="D10" s="36">
        <f t="shared" si="0"/>
        <v>0.90504582091200181</v>
      </c>
      <c r="E10" s="21"/>
      <c r="F10" s="7">
        <v>44835</v>
      </c>
      <c r="G10" s="37">
        <v>3.9300000000000002E-2</v>
      </c>
      <c r="H10" s="8">
        <v>2269</v>
      </c>
    </row>
    <row r="11" spans="1:8" ht="15.5" x14ac:dyDescent="0.35">
      <c r="A11" s="7">
        <v>44866</v>
      </c>
      <c r="B11" s="8">
        <v>8762</v>
      </c>
      <c r="C11" s="8">
        <v>7927</v>
      </c>
      <c r="D11" s="36">
        <f t="shared" si="0"/>
        <v>0.90470212280301299</v>
      </c>
      <c r="E11" s="21"/>
      <c r="F11" s="7">
        <v>44866</v>
      </c>
      <c r="G11" s="37">
        <v>2.9100000000000001E-2</v>
      </c>
      <c r="H11" s="8">
        <v>1926</v>
      </c>
    </row>
    <row r="12" spans="1:8" ht="15.5" x14ac:dyDescent="0.35">
      <c r="A12" s="7">
        <v>44896</v>
      </c>
      <c r="B12" s="8">
        <v>11080</v>
      </c>
      <c r="C12" s="8">
        <v>10147</v>
      </c>
      <c r="D12" s="36">
        <f t="shared" si="0"/>
        <v>0.91579422382671483</v>
      </c>
      <c r="E12" s="21"/>
      <c r="F12" s="7">
        <v>44896</v>
      </c>
      <c r="G12" s="37">
        <v>2.3099999999999999E-2</v>
      </c>
      <c r="H12" s="8">
        <v>1733</v>
      </c>
    </row>
    <row r="13" spans="1:8" ht="15.5" x14ac:dyDescent="0.35">
      <c r="A13" s="7">
        <v>44927</v>
      </c>
      <c r="B13" s="8">
        <v>12462</v>
      </c>
      <c r="C13" s="8">
        <v>11360</v>
      </c>
      <c r="D13" s="36">
        <f t="shared" si="0"/>
        <v>0.91157117637618357</v>
      </c>
      <c r="E13" s="21"/>
      <c r="F13" s="7">
        <v>44927</v>
      </c>
      <c r="G13" s="37">
        <v>2.0199999999999999E-2</v>
      </c>
      <c r="H13" s="8">
        <v>1632</v>
      </c>
    </row>
    <row r="14" spans="1:8" ht="15.5" x14ac:dyDescent="0.35">
      <c r="A14" s="7">
        <v>44958</v>
      </c>
      <c r="B14" s="8">
        <v>8229</v>
      </c>
      <c r="C14" s="8">
        <v>7764</v>
      </c>
      <c r="D14" s="36">
        <f t="shared" si="0"/>
        <v>0.94349252643091508</v>
      </c>
      <c r="E14" s="21"/>
      <c r="F14" s="7">
        <v>44958</v>
      </c>
      <c r="G14" s="37">
        <v>2.64E-2</v>
      </c>
      <c r="H14" s="8">
        <v>1710</v>
      </c>
    </row>
    <row r="15" spans="1:8" ht="15.5" x14ac:dyDescent="0.35">
      <c r="A15" s="7">
        <v>44986</v>
      </c>
      <c r="B15" s="8">
        <v>8387</v>
      </c>
      <c r="C15" s="8">
        <v>7818</v>
      </c>
      <c r="D15" s="36">
        <f t="shared" si="0"/>
        <v>0.93215690950280194</v>
      </c>
      <c r="E15" s="21"/>
      <c r="F15" s="7">
        <v>44986</v>
      </c>
      <c r="G15" s="37">
        <v>3.6700000000000003E-2</v>
      </c>
      <c r="H15" s="8">
        <v>2391</v>
      </c>
    </row>
    <row r="16" spans="1:8" ht="15.5" x14ac:dyDescent="0.35">
      <c r="A16" s="7">
        <v>45017</v>
      </c>
      <c r="B16" s="8">
        <v>8351</v>
      </c>
      <c r="C16" s="8">
        <v>7818</v>
      </c>
      <c r="D16" s="36">
        <f t="shared" si="0"/>
        <v>0.9361753083463058</v>
      </c>
      <c r="E16" s="21"/>
      <c r="F16" s="7">
        <v>45017</v>
      </c>
      <c r="G16" s="37">
        <v>3.6600000000000001E-2</v>
      </c>
      <c r="H16" s="8">
        <v>2174</v>
      </c>
    </row>
    <row r="17" spans="1:8" ht="15.5" x14ac:dyDescent="0.35">
      <c r="A17" s="7">
        <v>45047</v>
      </c>
      <c r="B17" s="8">
        <v>8406</v>
      </c>
      <c r="C17" s="8">
        <v>7840</v>
      </c>
      <c r="D17" s="36">
        <f t="shared" si="0"/>
        <v>0.93266714251724958</v>
      </c>
      <c r="E17" s="21"/>
      <c r="F17" s="7">
        <v>45047</v>
      </c>
      <c r="G17" s="37">
        <v>3.7900000000000003E-2</v>
      </c>
      <c r="H17" s="8">
        <v>2552.16</v>
      </c>
    </row>
    <row r="18" spans="1:8" ht="15.5" x14ac:dyDescent="0.35">
      <c r="A18" s="7">
        <v>45078</v>
      </c>
      <c r="B18" s="8">
        <v>7895</v>
      </c>
      <c r="C18" s="8">
        <v>7219</v>
      </c>
      <c r="D18" s="36">
        <f t="shared" si="0"/>
        <v>0.91437618746041793</v>
      </c>
      <c r="E18" s="21"/>
      <c r="F18" s="7">
        <v>45078</v>
      </c>
      <c r="G18" s="37">
        <v>3.5799999999999998E-2</v>
      </c>
      <c r="H18" s="8">
        <v>2135</v>
      </c>
    </row>
    <row r="19" spans="1:8" ht="15.5" x14ac:dyDescent="0.35">
      <c r="A19" s="33" t="s">
        <v>23</v>
      </c>
      <c r="B19" s="34">
        <f>AVERAGE(B6:B18)</f>
        <v>9730</v>
      </c>
      <c r="C19" s="34">
        <f>AVERAGE(C6:C18)</f>
        <v>8834.9230769230762</v>
      </c>
      <c r="D19" s="38">
        <f>C19/B19</f>
        <v>0.90800853822436545</v>
      </c>
      <c r="E19" s="21"/>
      <c r="F19" s="33" t="s">
        <v>23</v>
      </c>
      <c r="G19" s="39">
        <f>AVERAGE(G6:G18)</f>
        <v>3.2687724806337373E-2</v>
      </c>
      <c r="H19" s="34">
        <f>AVERAGE(H6:H18)</f>
        <v>2032.2430769230768</v>
      </c>
    </row>
    <row r="20" spans="1:8" x14ac:dyDescent="0.3">
      <c r="A20" s="40"/>
      <c r="B20" s="21"/>
      <c r="C20" s="21"/>
      <c r="D20" s="21"/>
      <c r="E20" s="21"/>
      <c r="F20" s="21"/>
      <c r="G20" s="21"/>
      <c r="H20" s="21"/>
    </row>
    <row r="21" spans="1:8" ht="17.5" x14ac:dyDescent="0.35">
      <c r="A21" s="90" t="s">
        <v>18</v>
      </c>
      <c r="B21" s="90"/>
      <c r="C21" s="90"/>
      <c r="D21" s="90"/>
      <c r="E21" s="21"/>
      <c r="F21" s="91" t="s">
        <v>46</v>
      </c>
      <c r="G21" s="92"/>
      <c r="H21" s="93"/>
    </row>
    <row r="22" spans="1:8" ht="15.5" x14ac:dyDescent="0.35">
      <c r="A22" s="41" t="s">
        <v>39</v>
      </c>
      <c r="B22" s="41" t="s">
        <v>40</v>
      </c>
      <c r="C22" s="41" t="s">
        <v>41</v>
      </c>
      <c r="D22" s="41" t="s">
        <v>42</v>
      </c>
      <c r="E22" s="21"/>
      <c r="F22" s="41" t="s">
        <v>39</v>
      </c>
      <c r="G22" s="42" t="s">
        <v>44</v>
      </c>
      <c r="H22" s="41" t="s">
        <v>45</v>
      </c>
    </row>
    <row r="23" spans="1:8" ht="15.5" x14ac:dyDescent="0.35">
      <c r="A23" s="7">
        <v>44713</v>
      </c>
      <c r="B23" s="8">
        <v>7747</v>
      </c>
      <c r="C23" s="8">
        <v>6176</v>
      </c>
      <c r="D23" s="36">
        <f t="shared" ref="D23:D35" si="1">C23/B23</f>
        <v>0.79721182393184453</v>
      </c>
      <c r="E23" s="21"/>
      <c r="F23" s="7">
        <v>44713</v>
      </c>
      <c r="G23" s="37">
        <v>3.3279557120872542E-2</v>
      </c>
      <c r="H23" s="8">
        <v>3222</v>
      </c>
    </row>
    <row r="24" spans="1:8" ht="15.5" x14ac:dyDescent="0.35">
      <c r="A24" s="7">
        <v>44743</v>
      </c>
      <c r="B24" s="8">
        <v>21775</v>
      </c>
      <c r="C24" s="8">
        <v>19321</v>
      </c>
      <c r="D24" s="36">
        <f t="shared" si="1"/>
        <v>0.88730195177956372</v>
      </c>
      <c r="E24" s="21"/>
      <c r="F24" s="7">
        <v>44743</v>
      </c>
      <c r="G24" s="37">
        <v>3.0487910189982724E-2</v>
      </c>
      <c r="H24" s="8">
        <v>2824</v>
      </c>
    </row>
    <row r="25" spans="1:8" ht="15.5" x14ac:dyDescent="0.35">
      <c r="A25" s="7">
        <v>44774</v>
      </c>
      <c r="B25" s="8">
        <v>14965</v>
      </c>
      <c r="C25" s="8">
        <v>14128</v>
      </c>
      <c r="D25" s="36">
        <f t="shared" si="1"/>
        <v>0.9440694954894755</v>
      </c>
      <c r="E25" s="21"/>
      <c r="F25" s="7">
        <v>44774</v>
      </c>
      <c r="G25" s="37">
        <v>3.920862088471546E-2</v>
      </c>
      <c r="H25" s="8">
        <v>2773</v>
      </c>
    </row>
    <row r="26" spans="1:8" ht="15.5" x14ac:dyDescent="0.35">
      <c r="A26" s="7">
        <v>44805</v>
      </c>
      <c r="B26" s="8">
        <v>11691</v>
      </c>
      <c r="C26" s="8">
        <v>10504</v>
      </c>
      <c r="D26" s="36">
        <f t="shared" si="1"/>
        <v>0.898468907706783</v>
      </c>
      <c r="E26" s="21"/>
      <c r="F26" s="7">
        <v>44805</v>
      </c>
      <c r="G26" s="37">
        <v>3.9892308672656591E-2</v>
      </c>
      <c r="H26" s="8">
        <v>2504</v>
      </c>
    </row>
    <row r="27" spans="1:8" ht="15.5" x14ac:dyDescent="0.35">
      <c r="A27" s="7">
        <v>44835</v>
      </c>
      <c r="B27" s="8">
        <v>10877</v>
      </c>
      <c r="C27" s="8">
        <v>9851</v>
      </c>
      <c r="D27" s="36">
        <f t="shared" si="1"/>
        <v>0.90567251999632248</v>
      </c>
      <c r="E27" s="21"/>
      <c r="F27" s="7">
        <v>44835</v>
      </c>
      <c r="G27" s="37">
        <v>4.0599999999999997E-2</v>
      </c>
      <c r="H27" s="8">
        <v>2760</v>
      </c>
    </row>
    <row r="28" spans="1:8" ht="15.5" x14ac:dyDescent="0.35">
      <c r="A28" s="7">
        <v>44866</v>
      </c>
      <c r="B28" s="8">
        <v>8108</v>
      </c>
      <c r="C28" s="8">
        <v>7254</v>
      </c>
      <c r="D28" s="36">
        <f t="shared" si="1"/>
        <v>0.89467192895905279</v>
      </c>
      <c r="E28" s="21"/>
      <c r="F28" s="7">
        <v>44866</v>
      </c>
      <c r="G28" s="37">
        <v>3.56E-2</v>
      </c>
      <c r="H28" s="8">
        <v>2364</v>
      </c>
    </row>
    <row r="29" spans="1:8" ht="15.5" x14ac:dyDescent="0.35">
      <c r="A29" s="7">
        <v>44896</v>
      </c>
      <c r="B29" s="8">
        <v>4616</v>
      </c>
      <c r="C29" s="8">
        <v>4184</v>
      </c>
      <c r="D29" s="36">
        <f t="shared" si="1"/>
        <v>0.90641247833622185</v>
      </c>
      <c r="E29" s="21"/>
      <c r="F29" s="7">
        <v>44896</v>
      </c>
      <c r="G29" s="37">
        <v>3.2399999999999998E-2</v>
      </c>
      <c r="H29" s="8">
        <v>2343</v>
      </c>
    </row>
    <row r="30" spans="1:8" ht="15.5" x14ac:dyDescent="0.35">
      <c r="A30" s="7">
        <v>44927</v>
      </c>
      <c r="B30" s="8">
        <v>1887</v>
      </c>
      <c r="C30" s="8">
        <v>1697</v>
      </c>
      <c r="D30" s="36">
        <f t="shared" si="1"/>
        <v>0.89931107578166403</v>
      </c>
      <c r="E30" s="21"/>
      <c r="F30" s="7">
        <v>44927</v>
      </c>
      <c r="G30" s="37">
        <v>2.7199999999999998E-2</v>
      </c>
      <c r="H30" s="8">
        <v>2130</v>
      </c>
    </row>
    <row r="31" spans="1:8" ht="15.5" x14ac:dyDescent="0.35">
      <c r="A31" s="7">
        <v>44958</v>
      </c>
      <c r="B31" s="8">
        <v>8111</v>
      </c>
      <c r="C31" s="8">
        <v>7555</v>
      </c>
      <c r="D31" s="36">
        <f t="shared" si="1"/>
        <v>0.9314511157687092</v>
      </c>
      <c r="E31" s="21"/>
      <c r="F31" s="7">
        <v>44958</v>
      </c>
      <c r="G31" s="37">
        <v>3.0599999999999999E-2</v>
      </c>
      <c r="H31" s="8">
        <v>1929</v>
      </c>
    </row>
    <row r="32" spans="1:8" ht="15.5" x14ac:dyDescent="0.35">
      <c r="A32" s="7">
        <v>44986</v>
      </c>
      <c r="B32" s="8">
        <v>9599</v>
      </c>
      <c r="C32" s="8">
        <v>8875</v>
      </c>
      <c r="D32" s="36">
        <f t="shared" si="1"/>
        <v>0.92457547661214712</v>
      </c>
      <c r="E32" s="21"/>
      <c r="F32" s="7">
        <v>44986</v>
      </c>
      <c r="G32" s="37">
        <v>3.5499999999999997E-2</v>
      </c>
      <c r="H32" s="8">
        <v>2466</v>
      </c>
    </row>
    <row r="33" spans="1:8" ht="15.5" x14ac:dyDescent="0.35">
      <c r="A33" s="7">
        <v>45017</v>
      </c>
      <c r="B33" s="8">
        <v>9669</v>
      </c>
      <c r="C33" s="8">
        <v>8948</v>
      </c>
      <c r="D33" s="36">
        <f t="shared" si="1"/>
        <v>0.92543179232599027</v>
      </c>
      <c r="E33" s="21"/>
      <c r="F33" s="7">
        <v>45017</v>
      </c>
      <c r="G33" s="37">
        <v>3.15E-2</v>
      </c>
      <c r="H33" s="8">
        <v>2131</v>
      </c>
    </row>
    <row r="34" spans="1:8" ht="15.5" x14ac:dyDescent="0.35">
      <c r="A34" s="7">
        <v>45047</v>
      </c>
      <c r="B34" s="8">
        <v>9077</v>
      </c>
      <c r="C34" s="8">
        <v>8381</v>
      </c>
      <c r="D34" s="36">
        <f t="shared" si="1"/>
        <v>0.92332268370607029</v>
      </c>
      <c r="E34" s="21"/>
      <c r="F34" s="7">
        <v>45047</v>
      </c>
      <c r="G34" s="37">
        <v>4.0899999999999999E-2</v>
      </c>
      <c r="H34" s="8">
        <v>2600.1999999999998</v>
      </c>
    </row>
    <row r="35" spans="1:8" ht="15.5" x14ac:dyDescent="0.35">
      <c r="A35" s="7">
        <v>45078</v>
      </c>
      <c r="B35" s="8">
        <v>8850</v>
      </c>
      <c r="C35" s="8">
        <v>7980</v>
      </c>
      <c r="D35" s="36">
        <f t="shared" si="1"/>
        <v>0.90169491525423728</v>
      </c>
      <c r="E35" s="21"/>
      <c r="F35" s="7">
        <v>45078</v>
      </c>
      <c r="G35" s="37">
        <v>3.27E-2</v>
      </c>
      <c r="H35" s="47">
        <v>2124</v>
      </c>
    </row>
    <row r="36" spans="1:8" ht="15.5" x14ac:dyDescent="0.35">
      <c r="A36" s="33" t="s">
        <v>23</v>
      </c>
      <c r="B36" s="34">
        <f>AVERAGE(B23:B35)</f>
        <v>9767.0769230769238</v>
      </c>
      <c r="C36" s="34">
        <f>AVERAGE(C23:C35)</f>
        <v>8834.9230769230762</v>
      </c>
      <c r="D36" s="38">
        <f>C36/B36</f>
        <v>0.90456163563620318</v>
      </c>
      <c r="E36" s="21"/>
      <c r="F36" s="33" t="s">
        <v>23</v>
      </c>
      <c r="G36" s="39">
        <f>AVERAGE(G23:G35)</f>
        <v>3.460526129755595E-2</v>
      </c>
      <c r="H36" s="34">
        <f>AVERAGE(H23:H35)</f>
        <v>2474.6307692307691</v>
      </c>
    </row>
    <row r="37" spans="1:8" x14ac:dyDescent="0.3">
      <c r="A37" s="21"/>
      <c r="B37" s="21"/>
      <c r="C37" s="21"/>
      <c r="D37" s="21"/>
      <c r="E37" s="21"/>
      <c r="F37" s="21"/>
      <c r="G37" s="21"/>
      <c r="H37" s="21"/>
    </row>
    <row r="38" spans="1:8" ht="17.5" x14ac:dyDescent="0.35">
      <c r="A38" s="90" t="s">
        <v>47</v>
      </c>
      <c r="B38" s="90"/>
      <c r="C38" s="90"/>
      <c r="D38" s="90"/>
      <c r="E38" s="21"/>
      <c r="F38" s="21"/>
      <c r="G38" s="21"/>
      <c r="H38" s="21"/>
    </row>
    <row r="39" spans="1:8" ht="15.5" x14ac:dyDescent="0.35">
      <c r="A39" s="41" t="s">
        <v>39</v>
      </c>
      <c r="B39" s="41" t="s">
        <v>40</v>
      </c>
      <c r="C39" s="41" t="s">
        <v>41</v>
      </c>
      <c r="D39" s="41" t="s">
        <v>42</v>
      </c>
      <c r="E39" s="21"/>
      <c r="F39" s="21"/>
      <c r="G39" s="21"/>
      <c r="H39" s="21"/>
    </row>
    <row r="40" spans="1:8" ht="15.5" x14ac:dyDescent="0.35">
      <c r="A40" s="7">
        <v>44713</v>
      </c>
      <c r="B40" s="8">
        <v>2053</v>
      </c>
      <c r="C40" s="8">
        <v>1841</v>
      </c>
      <c r="D40" s="36">
        <f t="shared" ref="D40:D52" si="2">C40/B40</f>
        <v>0.89673648319532395</v>
      </c>
      <c r="E40" s="21"/>
      <c r="F40" s="21"/>
      <c r="G40" s="21"/>
      <c r="H40" s="21"/>
    </row>
    <row r="41" spans="1:8" ht="15.5" x14ac:dyDescent="0.35">
      <c r="A41" s="7">
        <v>44743</v>
      </c>
      <c r="B41" s="8">
        <v>1695</v>
      </c>
      <c r="C41" s="8">
        <v>1573</v>
      </c>
      <c r="D41" s="36">
        <f t="shared" si="2"/>
        <v>0.92802359882005903</v>
      </c>
      <c r="E41" s="21"/>
      <c r="F41" s="21"/>
      <c r="G41" s="21"/>
      <c r="H41" s="21"/>
    </row>
    <row r="42" spans="1:8" ht="15.5" x14ac:dyDescent="0.35">
      <c r="A42" s="7">
        <v>44774</v>
      </c>
      <c r="B42" s="8">
        <v>1848</v>
      </c>
      <c r="C42" s="8">
        <v>1728</v>
      </c>
      <c r="D42" s="36">
        <f t="shared" si="2"/>
        <v>0.93506493506493504</v>
      </c>
      <c r="E42" s="21"/>
      <c r="F42" s="21"/>
      <c r="G42" s="21"/>
      <c r="H42" s="21"/>
    </row>
    <row r="43" spans="1:8" ht="15.5" x14ac:dyDescent="0.35">
      <c r="A43" s="7">
        <v>44805</v>
      </c>
      <c r="B43" s="8">
        <v>1336</v>
      </c>
      <c r="C43" s="8">
        <v>1245</v>
      </c>
      <c r="D43" s="36">
        <f t="shared" si="2"/>
        <v>0.93188622754491013</v>
      </c>
      <c r="E43" s="21"/>
      <c r="F43" s="21"/>
      <c r="G43" s="21"/>
      <c r="H43" s="21"/>
    </row>
    <row r="44" spans="1:8" ht="15.5" x14ac:dyDescent="0.35">
      <c r="A44" s="7">
        <v>44835</v>
      </c>
      <c r="B44" s="8">
        <v>932</v>
      </c>
      <c r="C44" s="8">
        <v>828</v>
      </c>
      <c r="D44" s="36">
        <f t="shared" si="2"/>
        <v>0.88841201716738194</v>
      </c>
      <c r="E44" s="21"/>
      <c r="F44" s="21"/>
      <c r="G44" s="21"/>
      <c r="H44" s="21"/>
    </row>
    <row r="45" spans="1:8" ht="15.5" x14ac:dyDescent="0.35">
      <c r="A45" s="7">
        <v>44866</v>
      </c>
      <c r="B45" s="8">
        <v>1205</v>
      </c>
      <c r="C45" s="8">
        <v>1095</v>
      </c>
      <c r="D45" s="36">
        <f t="shared" si="2"/>
        <v>0.90871369294605808</v>
      </c>
      <c r="E45" s="21"/>
      <c r="F45" s="21"/>
      <c r="G45" s="21"/>
      <c r="H45" s="21"/>
    </row>
    <row r="46" spans="1:8" ht="15.5" x14ac:dyDescent="0.35">
      <c r="A46" s="7">
        <v>44896</v>
      </c>
      <c r="B46" s="8">
        <v>1425</v>
      </c>
      <c r="C46" s="8">
        <v>1291</v>
      </c>
      <c r="D46" s="36">
        <f t="shared" si="2"/>
        <v>0.90596491228070175</v>
      </c>
      <c r="E46" s="21"/>
      <c r="F46" s="21"/>
      <c r="G46" s="21"/>
      <c r="H46" s="21"/>
    </row>
    <row r="47" spans="1:8" ht="15.5" x14ac:dyDescent="0.35">
      <c r="A47" s="7">
        <v>44927</v>
      </c>
      <c r="B47" s="8">
        <v>2044</v>
      </c>
      <c r="C47" s="8">
        <v>1822</v>
      </c>
      <c r="D47" s="36">
        <f t="shared" si="2"/>
        <v>0.89138943248532287</v>
      </c>
      <c r="E47" s="21"/>
      <c r="F47" s="21"/>
      <c r="G47" s="21"/>
      <c r="H47" s="21"/>
    </row>
    <row r="48" spans="1:8" ht="15.5" x14ac:dyDescent="0.35">
      <c r="A48" s="7">
        <v>44958</v>
      </c>
      <c r="B48" s="8">
        <v>1042</v>
      </c>
      <c r="C48" s="8">
        <v>963</v>
      </c>
      <c r="D48" s="36">
        <f t="shared" si="2"/>
        <v>0.92418426103646834</v>
      </c>
      <c r="E48" s="21"/>
      <c r="F48" s="21"/>
      <c r="G48" s="21"/>
      <c r="H48" s="21"/>
    </row>
    <row r="49" spans="1:8" ht="15.5" x14ac:dyDescent="0.35">
      <c r="A49" s="7">
        <v>44986</v>
      </c>
      <c r="B49" s="8">
        <v>1065</v>
      </c>
      <c r="C49" s="8">
        <v>971</v>
      </c>
      <c r="D49" s="36">
        <f t="shared" si="2"/>
        <v>0.9117370892018779</v>
      </c>
      <c r="E49" s="21"/>
      <c r="F49" s="21"/>
      <c r="G49" s="21"/>
      <c r="H49" s="21"/>
    </row>
    <row r="50" spans="1:8" ht="15.5" x14ac:dyDescent="0.35">
      <c r="A50" s="7">
        <v>45017</v>
      </c>
      <c r="B50" s="8">
        <v>943</v>
      </c>
      <c r="C50" s="8">
        <v>895</v>
      </c>
      <c r="D50" s="36">
        <f t="shared" si="2"/>
        <v>0.94909862142099677</v>
      </c>
      <c r="E50" s="21"/>
      <c r="F50" s="21"/>
      <c r="G50" s="21"/>
      <c r="H50" s="21"/>
    </row>
    <row r="51" spans="1:8" ht="15.5" x14ac:dyDescent="0.35">
      <c r="A51" s="7">
        <v>45047</v>
      </c>
      <c r="B51" s="8">
        <v>1635</v>
      </c>
      <c r="C51" s="8">
        <v>1488</v>
      </c>
      <c r="D51" s="36">
        <f t="shared" si="2"/>
        <v>0.91009174311926611</v>
      </c>
      <c r="E51" s="21"/>
      <c r="F51" s="21"/>
      <c r="G51" s="21"/>
      <c r="H51" s="21"/>
    </row>
    <row r="52" spans="1:8" ht="15.5" x14ac:dyDescent="0.35">
      <c r="A52" s="7">
        <v>45078</v>
      </c>
      <c r="B52" s="8">
        <v>2072</v>
      </c>
      <c r="C52" s="8">
        <v>1841</v>
      </c>
      <c r="D52" s="36">
        <f t="shared" si="2"/>
        <v>0.88851351351351349</v>
      </c>
      <c r="E52" s="21"/>
      <c r="F52" s="21"/>
      <c r="G52" s="21"/>
      <c r="H52" s="21"/>
    </row>
    <row r="53" spans="1:8" ht="15.5" x14ac:dyDescent="0.35">
      <c r="A53" s="33" t="s">
        <v>23</v>
      </c>
      <c r="B53" s="34">
        <f>AVERAGE(B40:B52)</f>
        <v>1484.2307692307693</v>
      </c>
      <c r="C53" s="34">
        <f>AVERAGE(C40:C52)</f>
        <v>1352.3846153846155</v>
      </c>
      <c r="D53" s="38">
        <f>C53/B53</f>
        <v>0.91116869655351129</v>
      </c>
      <c r="E53" s="21"/>
      <c r="F53" s="21"/>
      <c r="G53" s="21"/>
      <c r="H53" s="21"/>
    </row>
    <row r="54" spans="1:8" x14ac:dyDescent="0.3">
      <c r="A54" s="21"/>
      <c r="B54" s="21"/>
      <c r="C54" s="21"/>
      <c r="D54" s="21"/>
      <c r="E54" s="21"/>
      <c r="F54" s="21"/>
      <c r="G54" s="21"/>
      <c r="H54" s="21"/>
    </row>
    <row r="55" spans="1:8" x14ac:dyDescent="0.3">
      <c r="A55" s="21"/>
      <c r="B55" s="21"/>
      <c r="C55" s="21"/>
      <c r="D55" s="21"/>
      <c r="E55" s="21"/>
      <c r="F55" s="21"/>
      <c r="G55" s="21"/>
      <c r="H55" s="21"/>
    </row>
    <row r="56" spans="1:8" x14ac:dyDescent="0.3">
      <c r="A56" s="21"/>
      <c r="B56" s="21"/>
      <c r="C56" s="21"/>
      <c r="D56" s="21"/>
      <c r="E56" s="21"/>
      <c r="F56" s="21"/>
      <c r="G56" s="21"/>
      <c r="H56" s="21"/>
    </row>
    <row r="57" spans="1:8" x14ac:dyDescent="0.3">
      <c r="A57" s="21"/>
      <c r="B57" s="21"/>
      <c r="C57" s="21"/>
      <c r="D57" s="21"/>
      <c r="E57" s="21"/>
      <c r="F57" s="21"/>
      <c r="G57" s="21"/>
      <c r="H57" s="21"/>
    </row>
    <row r="58" spans="1:8" x14ac:dyDescent="0.3">
      <c r="A58" s="21"/>
      <c r="B58" s="21"/>
      <c r="C58" s="21"/>
      <c r="D58" s="21"/>
      <c r="E58" s="21"/>
      <c r="F58" s="21"/>
      <c r="G58" s="21"/>
      <c r="H58" s="21"/>
    </row>
    <row r="59" spans="1:8" x14ac:dyDescent="0.3">
      <c r="A59" s="21"/>
      <c r="B59" s="21"/>
      <c r="C59" s="21"/>
      <c r="D59" s="21"/>
      <c r="E59" s="21"/>
      <c r="F59" s="21"/>
      <c r="G59" s="21"/>
      <c r="H59" s="21"/>
    </row>
    <row r="60" spans="1:8" x14ac:dyDescent="0.3">
      <c r="A60" s="21"/>
      <c r="B60" s="21"/>
      <c r="C60" s="21"/>
      <c r="D60" s="21"/>
      <c r="E60" s="21"/>
      <c r="F60" s="21"/>
      <c r="G60" s="21"/>
      <c r="H60" s="21"/>
    </row>
  </sheetData>
  <mergeCells count="6">
    <mergeCell ref="A2:H2"/>
    <mergeCell ref="A4:D4"/>
    <mergeCell ref="A21:D21"/>
    <mergeCell ref="A38:D38"/>
    <mergeCell ref="F4:H4"/>
    <mergeCell ref="F21:H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rightToLeft="1" topLeftCell="A22" workbookViewId="0">
      <selection activeCell="D13" sqref="D13"/>
    </sheetView>
  </sheetViews>
  <sheetFormatPr defaultRowHeight="14" x14ac:dyDescent="0.3"/>
  <cols>
    <col min="1" max="1" width="3.83203125" customWidth="1"/>
    <col min="2" max="2" width="11.08203125" bestFit="1" customWidth="1"/>
    <col min="3" max="3" width="11.83203125" customWidth="1"/>
    <col min="4" max="4" width="13.75" customWidth="1"/>
    <col min="5" max="5" width="11.33203125" customWidth="1"/>
    <col min="7" max="7" width="12.08203125" customWidth="1"/>
    <col min="8" max="9" width="13.75" customWidth="1"/>
    <col min="10" max="10" width="13.33203125" customWidth="1"/>
    <col min="11" max="11" width="14.08203125" customWidth="1"/>
  </cols>
  <sheetData>
    <row r="1" spans="2:11" ht="14.5" thickBot="1" x14ac:dyDescent="0.35"/>
    <row r="2" spans="2:11" ht="20.5" thickBot="1" x14ac:dyDescent="0.45">
      <c r="B2" s="77" t="s">
        <v>76</v>
      </c>
      <c r="C2" s="78"/>
      <c r="D2" s="78"/>
      <c r="E2" s="78"/>
      <c r="F2" s="78"/>
      <c r="G2" s="78"/>
      <c r="H2" s="78"/>
      <c r="I2" s="78"/>
      <c r="J2" s="78"/>
      <c r="K2" s="79"/>
    </row>
    <row r="4" spans="2:11" ht="15.5" x14ac:dyDescent="0.35">
      <c r="B4" s="43" t="s">
        <v>64</v>
      </c>
      <c r="C4" s="44"/>
      <c r="D4" s="44"/>
      <c r="E4" s="44"/>
      <c r="F4" s="44"/>
      <c r="G4" s="44"/>
      <c r="H4" s="44"/>
    </row>
    <row r="6" spans="2:11" ht="15.5" x14ac:dyDescent="0.35">
      <c r="B6" s="23" t="s">
        <v>59</v>
      </c>
      <c r="C6" s="23" t="s">
        <v>17</v>
      </c>
      <c r="D6" s="23" t="s">
        <v>18</v>
      </c>
      <c r="E6" s="23" t="s">
        <v>47</v>
      </c>
      <c r="F6" s="27"/>
      <c r="G6" s="23" t="s">
        <v>0</v>
      </c>
      <c r="H6" s="23" t="s">
        <v>17</v>
      </c>
      <c r="I6" s="23" t="s">
        <v>18</v>
      </c>
      <c r="J6" s="23" t="s">
        <v>47</v>
      </c>
    </row>
    <row r="7" spans="2:11" ht="15.5" x14ac:dyDescent="0.35">
      <c r="B7" s="25">
        <v>44986</v>
      </c>
      <c r="C7" s="24">
        <v>1869</v>
      </c>
      <c r="D7" s="24">
        <v>2537</v>
      </c>
      <c r="E7" s="17">
        <v>899</v>
      </c>
      <c r="F7" s="27"/>
      <c r="G7" s="17" t="s">
        <v>53</v>
      </c>
      <c r="H7" s="17">
        <v>305</v>
      </c>
      <c r="I7" s="17" t="s">
        <v>58</v>
      </c>
      <c r="J7" s="17" t="s">
        <v>58</v>
      </c>
    </row>
    <row r="8" spans="2:11" ht="15.5" x14ac:dyDescent="0.35">
      <c r="B8" s="25">
        <v>44987</v>
      </c>
      <c r="C8" s="24">
        <v>1824</v>
      </c>
      <c r="D8" s="24">
        <v>2330</v>
      </c>
      <c r="E8" s="17">
        <v>418</v>
      </c>
      <c r="F8" s="27"/>
      <c r="G8" s="17" t="s">
        <v>54</v>
      </c>
      <c r="H8" s="17">
        <v>533</v>
      </c>
      <c r="I8" s="17" t="s">
        <v>58</v>
      </c>
      <c r="J8" s="17" t="s">
        <v>58</v>
      </c>
    </row>
    <row r="9" spans="2:11" ht="15.5" x14ac:dyDescent="0.35">
      <c r="B9" s="25">
        <v>44988</v>
      </c>
      <c r="C9" s="24">
        <v>2055</v>
      </c>
      <c r="D9" s="24">
        <v>1694</v>
      </c>
      <c r="E9" s="17">
        <v>139</v>
      </c>
      <c r="F9" s="27"/>
      <c r="G9" s="17" t="s">
        <v>55</v>
      </c>
      <c r="H9" s="24">
        <v>1425</v>
      </c>
      <c r="I9" s="17" t="s">
        <v>58</v>
      </c>
      <c r="J9" s="17" t="s">
        <v>58</v>
      </c>
    </row>
    <row r="10" spans="2:11" ht="15.5" x14ac:dyDescent="0.35">
      <c r="B10" s="25">
        <v>44989</v>
      </c>
      <c r="C10" s="24">
        <v>2391</v>
      </c>
      <c r="D10" s="24">
        <v>2107</v>
      </c>
      <c r="E10" s="17">
        <v>2</v>
      </c>
      <c r="F10" s="27"/>
      <c r="G10" s="17" t="s">
        <v>12</v>
      </c>
      <c r="H10" s="24">
        <v>1942</v>
      </c>
      <c r="I10" s="17" t="s">
        <v>58</v>
      </c>
      <c r="J10" s="17">
        <v>349</v>
      </c>
    </row>
    <row r="11" spans="2:11" ht="15.5" x14ac:dyDescent="0.35">
      <c r="B11" s="25">
        <v>44990</v>
      </c>
      <c r="C11" s="24">
        <v>1596</v>
      </c>
      <c r="D11" s="24">
        <v>2258</v>
      </c>
      <c r="E11" s="17">
        <v>654</v>
      </c>
      <c r="F11" s="27"/>
      <c r="G11" s="17" t="s">
        <v>13</v>
      </c>
      <c r="H11" s="24">
        <v>2016</v>
      </c>
      <c r="I11" s="17" t="s">
        <v>58</v>
      </c>
      <c r="J11" s="17">
        <v>819</v>
      </c>
    </row>
    <row r="12" spans="2:11" ht="15.5" x14ac:dyDescent="0.35">
      <c r="B12" s="25">
        <v>44991</v>
      </c>
      <c r="C12" s="24">
        <v>1657</v>
      </c>
      <c r="D12" s="24">
        <v>2230</v>
      </c>
      <c r="E12" s="17">
        <v>465</v>
      </c>
      <c r="F12" s="27"/>
      <c r="G12" s="17" t="s">
        <v>14</v>
      </c>
      <c r="H12" s="24">
        <v>1696</v>
      </c>
      <c r="I12" s="17" t="s">
        <v>58</v>
      </c>
      <c r="J12" s="24">
        <v>1099</v>
      </c>
    </row>
    <row r="13" spans="2:11" ht="15.5" x14ac:dyDescent="0.35">
      <c r="B13" s="25">
        <v>44992</v>
      </c>
      <c r="C13" s="24">
        <v>1677</v>
      </c>
      <c r="D13" s="24">
        <v>1941</v>
      </c>
      <c r="E13" s="17">
        <v>360</v>
      </c>
      <c r="F13" s="27"/>
      <c r="G13" s="17" t="s">
        <v>15</v>
      </c>
      <c r="H13" s="24">
        <v>1754</v>
      </c>
      <c r="I13" s="17" t="s">
        <v>58</v>
      </c>
      <c r="J13" s="24">
        <v>1183</v>
      </c>
    </row>
    <row r="14" spans="2:11" ht="15.5" x14ac:dyDescent="0.35">
      <c r="B14" s="25">
        <v>44993</v>
      </c>
      <c r="C14" s="24">
        <v>1824</v>
      </c>
      <c r="D14" s="24">
        <v>2265</v>
      </c>
      <c r="E14" s="17">
        <v>461</v>
      </c>
      <c r="F14" s="27"/>
      <c r="G14" s="17" t="s">
        <v>16</v>
      </c>
      <c r="H14" s="24">
        <v>1977</v>
      </c>
      <c r="I14" s="17" t="s">
        <v>58</v>
      </c>
      <c r="J14" s="17">
        <v>898</v>
      </c>
    </row>
    <row r="15" spans="2:11" ht="15.5" x14ac:dyDescent="0.35">
      <c r="B15" s="25">
        <v>44994</v>
      </c>
      <c r="C15" s="24">
        <v>1627</v>
      </c>
      <c r="D15" s="24">
        <v>2285</v>
      </c>
      <c r="E15" s="17">
        <v>418</v>
      </c>
      <c r="F15" s="27"/>
      <c r="G15" s="17" t="s">
        <v>1</v>
      </c>
      <c r="H15" s="24">
        <v>2715</v>
      </c>
      <c r="I15" s="24">
        <v>8730</v>
      </c>
      <c r="J15" s="17">
        <v>621</v>
      </c>
    </row>
    <row r="16" spans="2:11" ht="15.5" x14ac:dyDescent="0.35">
      <c r="B16" s="25">
        <v>44995</v>
      </c>
      <c r="C16" s="24">
        <v>1841</v>
      </c>
      <c r="D16" s="24">
        <v>1632</v>
      </c>
      <c r="E16" s="17">
        <v>169</v>
      </c>
      <c r="F16" s="27"/>
      <c r="G16" s="17" t="s">
        <v>2</v>
      </c>
      <c r="H16" s="24">
        <v>2816</v>
      </c>
      <c r="I16" s="24">
        <v>7506</v>
      </c>
      <c r="J16" s="17">
        <v>767</v>
      </c>
    </row>
    <row r="17" spans="2:10" ht="15.5" x14ac:dyDescent="0.35">
      <c r="B17" s="25">
        <v>44996</v>
      </c>
      <c r="C17" s="24">
        <v>2208</v>
      </c>
      <c r="D17" s="24">
        <v>2163</v>
      </c>
      <c r="E17" s="17" t="s">
        <v>58</v>
      </c>
      <c r="F17" s="27"/>
      <c r="G17" s="17" t="s">
        <v>3</v>
      </c>
      <c r="H17" s="24">
        <v>3037</v>
      </c>
      <c r="I17" s="24">
        <v>6145</v>
      </c>
      <c r="J17" s="17">
        <v>665</v>
      </c>
    </row>
    <row r="18" spans="2:10" ht="15.5" x14ac:dyDescent="0.35">
      <c r="B18" s="25">
        <v>44997</v>
      </c>
      <c r="C18" s="24">
        <v>1604</v>
      </c>
      <c r="D18" s="24">
        <v>2397</v>
      </c>
      <c r="E18" s="17">
        <v>887</v>
      </c>
      <c r="F18" s="27"/>
      <c r="G18" s="17" t="s">
        <v>4</v>
      </c>
      <c r="H18" s="24">
        <v>4014</v>
      </c>
      <c r="I18" s="24">
        <v>6387</v>
      </c>
      <c r="J18" s="17">
        <v>369</v>
      </c>
    </row>
    <row r="19" spans="2:10" ht="15.5" x14ac:dyDescent="0.35">
      <c r="B19" s="25">
        <v>44998</v>
      </c>
      <c r="C19" s="24">
        <v>1778</v>
      </c>
      <c r="D19" s="24">
        <v>2475</v>
      </c>
      <c r="E19" s="17">
        <v>673</v>
      </c>
      <c r="F19" s="27"/>
      <c r="G19" s="17" t="s">
        <v>5</v>
      </c>
      <c r="H19" s="24">
        <v>4464</v>
      </c>
      <c r="I19" s="24">
        <v>6759</v>
      </c>
      <c r="J19" s="17">
        <v>500</v>
      </c>
    </row>
    <row r="20" spans="2:10" ht="15.5" x14ac:dyDescent="0.35">
      <c r="B20" s="25">
        <v>44999</v>
      </c>
      <c r="C20" s="24">
        <v>1652</v>
      </c>
      <c r="D20" s="24">
        <v>2266</v>
      </c>
      <c r="E20" s="17">
        <v>529</v>
      </c>
      <c r="F20" s="27"/>
      <c r="G20" s="17" t="s">
        <v>6</v>
      </c>
      <c r="H20" s="24">
        <v>4961</v>
      </c>
      <c r="I20" s="24">
        <v>6847</v>
      </c>
      <c r="J20" s="17">
        <v>650</v>
      </c>
    </row>
    <row r="21" spans="2:10" ht="15.5" x14ac:dyDescent="0.35">
      <c r="B21" s="25">
        <v>45000</v>
      </c>
      <c r="C21" s="24">
        <v>1622</v>
      </c>
      <c r="D21" s="24">
        <v>2555</v>
      </c>
      <c r="E21" s="17">
        <v>535</v>
      </c>
      <c r="F21" s="27"/>
      <c r="G21" s="17" t="s">
        <v>7</v>
      </c>
      <c r="H21" s="24">
        <v>5407</v>
      </c>
      <c r="I21" s="24">
        <v>7284</v>
      </c>
      <c r="J21" s="17">
        <v>405</v>
      </c>
    </row>
    <row r="22" spans="2:10" ht="15.5" x14ac:dyDescent="0.35">
      <c r="B22" s="25">
        <v>45001</v>
      </c>
      <c r="C22" s="24">
        <v>1675</v>
      </c>
      <c r="D22" s="24">
        <v>2248</v>
      </c>
      <c r="E22" s="17">
        <v>497</v>
      </c>
      <c r="F22" s="27"/>
      <c r="G22" s="17" t="s">
        <v>8</v>
      </c>
      <c r="H22" s="24">
        <v>5323</v>
      </c>
      <c r="I22" s="24">
        <v>7020</v>
      </c>
      <c r="J22" s="24">
        <v>1030</v>
      </c>
    </row>
    <row r="23" spans="2:10" ht="15.5" x14ac:dyDescent="0.35">
      <c r="B23" s="25">
        <v>45002</v>
      </c>
      <c r="C23" s="24">
        <v>1841</v>
      </c>
      <c r="D23" s="24">
        <v>1566</v>
      </c>
      <c r="E23" s="17">
        <v>176</v>
      </c>
      <c r="F23" s="27"/>
      <c r="G23" s="17" t="s">
        <v>9</v>
      </c>
      <c r="H23" s="24">
        <v>4348</v>
      </c>
      <c r="I23" s="24">
        <v>5577</v>
      </c>
      <c r="J23" s="24">
        <v>2038</v>
      </c>
    </row>
    <row r="24" spans="2:10" ht="15.5" x14ac:dyDescent="0.35">
      <c r="B24" s="25">
        <v>45003</v>
      </c>
      <c r="C24" s="24">
        <v>2268</v>
      </c>
      <c r="D24" s="24">
        <v>2033</v>
      </c>
      <c r="E24" s="26"/>
      <c r="F24" s="27"/>
      <c r="G24" s="17" t="s">
        <v>10</v>
      </c>
      <c r="H24" s="24">
        <v>2751</v>
      </c>
      <c r="I24" s="24">
        <v>4399</v>
      </c>
      <c r="J24" s="24">
        <v>1715</v>
      </c>
    </row>
    <row r="25" spans="2:10" ht="15.5" x14ac:dyDescent="0.35">
      <c r="B25" s="25">
        <v>45004</v>
      </c>
      <c r="C25" s="24">
        <v>1599</v>
      </c>
      <c r="D25" s="24">
        <v>2158</v>
      </c>
      <c r="E25" s="17">
        <v>824</v>
      </c>
      <c r="F25" s="27"/>
      <c r="G25" s="17" t="s">
        <v>11</v>
      </c>
      <c r="H25" s="24">
        <v>1704</v>
      </c>
      <c r="I25" s="17" t="s">
        <v>58</v>
      </c>
      <c r="J25" s="17" t="s">
        <v>58</v>
      </c>
    </row>
    <row r="26" spans="2:10" ht="15.5" x14ac:dyDescent="0.35">
      <c r="B26" s="25">
        <v>45005</v>
      </c>
      <c r="C26" s="24">
        <v>1740</v>
      </c>
      <c r="D26" s="24">
        <v>2247</v>
      </c>
      <c r="E26" s="17">
        <v>556</v>
      </c>
      <c r="F26" s="27"/>
      <c r="G26" s="17" t="s">
        <v>48</v>
      </c>
      <c r="H26" s="24">
        <v>1044</v>
      </c>
      <c r="I26" s="17" t="s">
        <v>58</v>
      </c>
      <c r="J26" s="17" t="s">
        <v>58</v>
      </c>
    </row>
    <row r="27" spans="2:10" ht="15.5" x14ac:dyDescent="0.35">
      <c r="B27" s="25">
        <v>45006</v>
      </c>
      <c r="C27" s="24">
        <v>1606</v>
      </c>
      <c r="D27" s="24">
        <v>2190</v>
      </c>
      <c r="E27" s="17">
        <v>554</v>
      </c>
      <c r="F27" s="27"/>
      <c r="G27" s="17" t="s">
        <v>49</v>
      </c>
      <c r="H27" s="17">
        <v>548</v>
      </c>
      <c r="I27" s="17" t="s">
        <v>58</v>
      </c>
      <c r="J27" s="17" t="s">
        <v>58</v>
      </c>
    </row>
    <row r="28" spans="2:10" ht="15.5" x14ac:dyDescent="0.35">
      <c r="B28" s="25">
        <v>45007</v>
      </c>
      <c r="C28" s="24">
        <v>1768</v>
      </c>
      <c r="D28" s="24">
        <v>2311</v>
      </c>
      <c r="E28" s="17">
        <v>512</v>
      </c>
      <c r="F28" s="27"/>
      <c r="G28" s="17" t="s">
        <v>50</v>
      </c>
      <c r="H28" s="17">
        <v>437</v>
      </c>
      <c r="I28" s="17" t="s">
        <v>58</v>
      </c>
      <c r="J28" s="17" t="s">
        <v>58</v>
      </c>
    </row>
    <row r="29" spans="2:10" ht="15.5" x14ac:dyDescent="0.35">
      <c r="B29" s="25">
        <v>45008</v>
      </c>
      <c r="C29" s="24">
        <v>1560</v>
      </c>
      <c r="D29" s="24">
        <v>2123</v>
      </c>
      <c r="E29" s="17">
        <v>495</v>
      </c>
      <c r="F29" s="27"/>
      <c r="G29" s="17" t="s">
        <v>51</v>
      </c>
      <c r="H29" s="17">
        <v>363</v>
      </c>
      <c r="I29" s="17" t="s">
        <v>58</v>
      </c>
      <c r="J29" s="17" t="s">
        <v>58</v>
      </c>
    </row>
    <row r="30" spans="2:10" ht="15.5" x14ac:dyDescent="0.35">
      <c r="B30" s="25">
        <v>45009</v>
      </c>
      <c r="C30" s="24">
        <v>1908</v>
      </c>
      <c r="D30" s="24">
        <v>1691</v>
      </c>
      <c r="E30" s="17">
        <v>145</v>
      </c>
      <c r="F30" s="27"/>
      <c r="G30" s="17" t="s">
        <v>52</v>
      </c>
      <c r="H30" s="17">
        <v>291</v>
      </c>
      <c r="I30" s="17" t="s">
        <v>58</v>
      </c>
      <c r="J30" s="17" t="s">
        <v>58</v>
      </c>
    </row>
    <row r="31" spans="2:10" ht="15.5" x14ac:dyDescent="0.35">
      <c r="B31" s="25">
        <v>45010</v>
      </c>
      <c r="C31" s="24">
        <v>2316</v>
      </c>
      <c r="D31" s="24">
        <v>2031</v>
      </c>
      <c r="E31" s="17">
        <v>1</v>
      </c>
      <c r="F31" s="27"/>
      <c r="G31" s="23" t="s">
        <v>60</v>
      </c>
      <c r="H31" s="22">
        <f>SUM(H7:H30)</f>
        <v>55871</v>
      </c>
      <c r="I31" s="22">
        <f>SUM(I7:I30)</f>
        <v>66654</v>
      </c>
      <c r="J31" s="22">
        <f>SUM(J7:J30)</f>
        <v>13108</v>
      </c>
    </row>
    <row r="32" spans="2:10" ht="15.5" x14ac:dyDescent="0.35">
      <c r="B32" s="25">
        <v>45011</v>
      </c>
      <c r="C32" s="24">
        <v>1698</v>
      </c>
      <c r="D32" s="24">
        <v>2324</v>
      </c>
      <c r="E32" s="17">
        <v>741</v>
      </c>
      <c r="F32" s="27"/>
      <c r="G32" s="27"/>
      <c r="H32" s="27"/>
      <c r="I32" s="27"/>
      <c r="J32" s="27"/>
    </row>
    <row r="33" spans="2:10" ht="15.5" x14ac:dyDescent="0.35">
      <c r="B33" s="25">
        <v>45012</v>
      </c>
      <c r="C33" s="24">
        <v>1790</v>
      </c>
      <c r="D33" s="24">
        <v>2305</v>
      </c>
      <c r="E33" s="17">
        <v>516</v>
      </c>
      <c r="F33" s="27"/>
      <c r="G33" s="27"/>
      <c r="H33" s="27"/>
      <c r="I33" s="27"/>
      <c r="J33" s="27"/>
    </row>
    <row r="34" spans="2:10" ht="15.5" x14ac:dyDescent="0.35">
      <c r="B34" s="25">
        <v>45013</v>
      </c>
      <c r="C34" s="24">
        <v>1621</v>
      </c>
      <c r="D34" s="24">
        <v>2067</v>
      </c>
      <c r="E34" s="17">
        <v>541</v>
      </c>
      <c r="F34" s="27"/>
      <c r="G34" s="27"/>
      <c r="H34" s="27"/>
      <c r="I34" s="27"/>
      <c r="J34" s="27"/>
    </row>
    <row r="35" spans="2:10" ht="15.5" x14ac:dyDescent="0.35">
      <c r="B35" s="25">
        <v>45014</v>
      </c>
      <c r="C35" s="24">
        <v>1840</v>
      </c>
      <c r="D35" s="24">
        <v>2389</v>
      </c>
      <c r="E35" s="17">
        <v>486</v>
      </c>
      <c r="F35" s="27"/>
      <c r="G35" s="27"/>
      <c r="H35" s="27"/>
      <c r="I35" s="27"/>
      <c r="J35" s="27"/>
    </row>
    <row r="36" spans="2:10" ht="15.5" x14ac:dyDescent="0.35">
      <c r="B36" s="25">
        <v>45015</v>
      </c>
      <c r="C36" s="24">
        <v>1596</v>
      </c>
      <c r="D36" s="24">
        <v>2200</v>
      </c>
      <c r="E36" s="17">
        <v>376</v>
      </c>
      <c r="F36" s="27"/>
      <c r="G36" s="27"/>
      <c r="H36" s="27"/>
      <c r="I36" s="27"/>
      <c r="J36" s="27"/>
    </row>
    <row r="37" spans="2:10" ht="15.5" x14ac:dyDescent="0.35">
      <c r="B37" s="25">
        <v>45016</v>
      </c>
      <c r="C37" s="24">
        <v>1820</v>
      </c>
      <c r="D37" s="24">
        <v>1637</v>
      </c>
      <c r="E37" s="17">
        <v>79</v>
      </c>
      <c r="F37" s="27"/>
      <c r="G37" s="27"/>
      <c r="H37" s="27"/>
      <c r="I37" s="27"/>
      <c r="J37" s="27"/>
    </row>
    <row r="38" spans="2:10" ht="15.5" x14ac:dyDescent="0.35">
      <c r="B38" s="23" t="s">
        <v>60</v>
      </c>
      <c r="C38" s="22">
        <f>SUM(C7:C37)</f>
        <v>55871</v>
      </c>
      <c r="D38" s="22">
        <f>SUM(D7:D37)</f>
        <v>66655</v>
      </c>
      <c r="E38" s="22">
        <f>SUM(E7:E37)</f>
        <v>13108</v>
      </c>
      <c r="F38" s="27"/>
      <c r="G38" s="27"/>
      <c r="H38" s="27"/>
      <c r="I38" s="27"/>
      <c r="J38" s="27"/>
    </row>
  </sheetData>
  <mergeCells count="1">
    <mergeCell ref="B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workbookViewId="0">
      <selection activeCell="C13" sqref="C13"/>
    </sheetView>
  </sheetViews>
  <sheetFormatPr defaultRowHeight="14" x14ac:dyDescent="0.3"/>
  <cols>
    <col min="1" max="1" width="5.5" customWidth="1"/>
    <col min="2" max="2" width="13.25" bestFit="1" customWidth="1"/>
    <col min="3" max="3" width="11.83203125" customWidth="1"/>
    <col min="6" max="6" width="10.58203125" customWidth="1"/>
  </cols>
  <sheetData>
    <row r="1" spans="1:8" ht="15.5" x14ac:dyDescent="0.35">
      <c r="A1" s="5"/>
      <c r="B1" s="5"/>
      <c r="C1" s="5"/>
    </row>
    <row r="2" spans="1:8" ht="20" x14ac:dyDescent="0.4">
      <c r="B2" s="94" t="s">
        <v>77</v>
      </c>
      <c r="C2" s="95"/>
      <c r="D2" s="95"/>
      <c r="E2" s="95"/>
      <c r="F2" s="95"/>
      <c r="G2" s="95"/>
      <c r="H2" s="95"/>
    </row>
    <row r="3" spans="1:8" ht="15.5" x14ac:dyDescent="0.35">
      <c r="A3" s="5"/>
      <c r="B3" s="45"/>
      <c r="C3" s="45"/>
      <c r="D3" s="46"/>
    </row>
    <row r="4" spans="1:8" ht="15.5" x14ac:dyDescent="0.35">
      <c r="B4" s="41" t="s">
        <v>39</v>
      </c>
      <c r="C4" s="41" t="s">
        <v>20</v>
      </c>
      <c r="D4" s="41" t="s">
        <v>21</v>
      </c>
    </row>
    <row r="5" spans="1:8" ht="15.5" x14ac:dyDescent="0.35">
      <c r="B5" s="7">
        <v>44713</v>
      </c>
      <c r="C5" s="36">
        <v>0.66</v>
      </c>
      <c r="D5" s="36">
        <v>0.52</v>
      </c>
    </row>
    <row r="6" spans="1:8" ht="15.5" x14ac:dyDescent="0.35">
      <c r="B6" s="7">
        <v>44743</v>
      </c>
      <c r="C6" s="36">
        <v>0.68</v>
      </c>
      <c r="D6" s="36">
        <v>0.47</v>
      </c>
    </row>
    <row r="7" spans="1:8" ht="15.5" x14ac:dyDescent="0.35">
      <c r="B7" s="7">
        <v>44774</v>
      </c>
      <c r="C7" s="36">
        <v>0.72</v>
      </c>
      <c r="D7" s="36">
        <v>0.56999999999999995</v>
      </c>
    </row>
    <row r="8" spans="1:8" ht="15.5" x14ac:dyDescent="0.35">
      <c r="B8" s="7">
        <v>44805</v>
      </c>
      <c r="C8" s="36">
        <v>0.68</v>
      </c>
      <c r="D8" s="36">
        <v>0.56999999999999995</v>
      </c>
    </row>
    <row r="9" spans="1:8" ht="15.5" x14ac:dyDescent="0.35">
      <c r="B9" s="7">
        <v>44835</v>
      </c>
      <c r="C9" s="36">
        <v>0.72</v>
      </c>
      <c r="D9" s="36">
        <v>0.6</v>
      </c>
    </row>
    <row r="10" spans="1:8" ht="15.5" x14ac:dyDescent="0.35">
      <c r="B10" s="7">
        <v>44866</v>
      </c>
      <c r="C10" s="36">
        <v>0.72</v>
      </c>
      <c r="D10" s="36">
        <v>0.65</v>
      </c>
    </row>
    <row r="11" spans="1:8" ht="15.5" x14ac:dyDescent="0.35">
      <c r="B11" s="7">
        <v>44896</v>
      </c>
      <c r="C11" s="36">
        <v>0.67</v>
      </c>
      <c r="D11" s="36">
        <v>0.64</v>
      </c>
    </row>
    <row r="12" spans="1:8" ht="15.5" x14ac:dyDescent="0.35">
      <c r="B12" s="7">
        <v>44927</v>
      </c>
      <c r="C12" s="36">
        <v>0.55000000000000004</v>
      </c>
      <c r="D12" s="36">
        <v>0.62</v>
      </c>
    </row>
    <row r="13" spans="1:8" ht="15.5" x14ac:dyDescent="0.35">
      <c r="B13" s="7">
        <v>44958</v>
      </c>
      <c r="C13" s="36">
        <v>0.68</v>
      </c>
      <c r="D13" s="36">
        <v>0.65</v>
      </c>
    </row>
    <row r="14" spans="1:8" ht="15.5" x14ac:dyDescent="0.35">
      <c r="B14" s="7">
        <v>44986</v>
      </c>
      <c r="C14" s="36">
        <v>0.72</v>
      </c>
      <c r="D14" s="36">
        <v>0.65</v>
      </c>
    </row>
    <row r="15" spans="1:8" ht="15.5" x14ac:dyDescent="0.35">
      <c r="B15" s="7">
        <v>45017</v>
      </c>
      <c r="C15" s="36">
        <v>0.72</v>
      </c>
      <c r="D15" s="36">
        <v>0.64</v>
      </c>
    </row>
    <row r="16" spans="1:8" ht="15.5" x14ac:dyDescent="0.35">
      <c r="B16" s="7">
        <v>45047</v>
      </c>
      <c r="C16" s="36">
        <v>0.72</v>
      </c>
      <c r="D16" s="36">
        <v>0.67</v>
      </c>
    </row>
    <row r="17" spans="1:4" ht="15.5" x14ac:dyDescent="0.35">
      <c r="B17" s="7">
        <v>45078</v>
      </c>
      <c r="C17" s="36">
        <v>0.73</v>
      </c>
      <c r="D17" s="36">
        <v>0.66</v>
      </c>
    </row>
    <row r="18" spans="1:4" ht="15.5" x14ac:dyDescent="0.35">
      <c r="B18" s="33" t="s">
        <v>23</v>
      </c>
      <c r="C18" s="38">
        <f>AVERAGE(C5:C17)</f>
        <v>0.69</v>
      </c>
      <c r="D18" s="38">
        <f>AVERAGE(D5:D17)</f>
        <v>0.6084615384615385</v>
      </c>
    </row>
    <row r="19" spans="1:4" ht="15.5" x14ac:dyDescent="0.35">
      <c r="A19" s="5"/>
      <c r="B19" s="5"/>
      <c r="C19" s="5"/>
    </row>
    <row r="20" spans="1:4" ht="15.5" x14ac:dyDescent="0.35">
      <c r="A20" s="5"/>
      <c r="B20" s="5"/>
      <c r="C20" s="5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rightToLeft="1" workbookViewId="0">
      <selection activeCell="B11" sqref="B11"/>
    </sheetView>
  </sheetViews>
  <sheetFormatPr defaultColWidth="20" defaultRowHeight="14" x14ac:dyDescent="0.3"/>
  <cols>
    <col min="1" max="1" width="4.75" customWidth="1"/>
    <col min="5" max="5" width="20.58203125" customWidth="1"/>
  </cols>
  <sheetData>
    <row r="2" spans="2:11" ht="23.25" customHeight="1" x14ac:dyDescent="0.4">
      <c r="B2" s="94" t="s">
        <v>78</v>
      </c>
      <c r="C2" s="95"/>
      <c r="D2" s="95"/>
      <c r="E2" s="95"/>
      <c r="F2" s="95"/>
      <c r="G2" s="95"/>
      <c r="H2" s="95"/>
      <c r="I2" s="95"/>
    </row>
    <row r="3" spans="2:11" ht="14.15" customHeight="1" x14ac:dyDescent="0.3">
      <c r="B3" s="44" t="s">
        <v>79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ht="23.25" customHeight="1" thickBot="1" x14ac:dyDescent="0.35"/>
    <row r="5" spans="2:11" ht="18" thickBot="1" x14ac:dyDescent="0.4">
      <c r="B5" s="96" t="s">
        <v>17</v>
      </c>
      <c r="C5" s="97"/>
      <c r="D5" s="97"/>
      <c r="E5" s="97"/>
      <c r="F5" s="97"/>
      <c r="G5" s="97"/>
      <c r="H5" s="97"/>
      <c r="I5" s="98"/>
    </row>
    <row r="6" spans="2:11" ht="16" thickBot="1" x14ac:dyDescent="0.35">
      <c r="B6" s="59" t="s">
        <v>66</v>
      </c>
      <c r="C6" s="60">
        <v>44713</v>
      </c>
      <c r="D6" s="60">
        <v>44743</v>
      </c>
      <c r="E6" s="60">
        <v>44774</v>
      </c>
      <c r="F6" s="60">
        <v>44805</v>
      </c>
      <c r="G6" s="60">
        <v>44835</v>
      </c>
      <c r="H6" s="60">
        <v>44866</v>
      </c>
      <c r="I6" s="68">
        <v>44896</v>
      </c>
    </row>
    <row r="7" spans="2:11" ht="16" thickBot="1" x14ac:dyDescent="0.35">
      <c r="B7" s="53" t="s">
        <v>57</v>
      </c>
      <c r="C7" s="54">
        <v>0.03</v>
      </c>
      <c r="D7" s="54">
        <v>0.03</v>
      </c>
      <c r="E7" s="54">
        <v>0.02</v>
      </c>
      <c r="F7" s="54">
        <v>0.02</v>
      </c>
      <c r="G7" s="54">
        <v>0.03</v>
      </c>
      <c r="H7" s="54">
        <v>0.03</v>
      </c>
      <c r="I7" s="58">
        <v>0.03</v>
      </c>
    </row>
    <row r="8" spans="2:11" ht="16" thickBot="1" x14ac:dyDescent="0.35">
      <c r="B8" s="53" t="s">
        <v>67</v>
      </c>
      <c r="C8" s="54">
        <v>0.03</v>
      </c>
      <c r="D8" s="54">
        <v>0.03</v>
      </c>
      <c r="E8" s="54">
        <v>0.03</v>
      </c>
      <c r="F8" s="54">
        <v>0.03</v>
      </c>
      <c r="G8" s="54">
        <v>0.03</v>
      </c>
      <c r="H8" s="54">
        <v>0.04</v>
      </c>
      <c r="I8" s="58">
        <v>0.03</v>
      </c>
    </row>
    <row r="9" spans="2:11" ht="16" thickBot="1" x14ac:dyDescent="0.35">
      <c r="B9" s="53" t="s">
        <v>68</v>
      </c>
      <c r="C9" s="54">
        <v>0.19</v>
      </c>
      <c r="D9" s="54">
        <v>0.2</v>
      </c>
      <c r="E9" s="54">
        <v>0.17</v>
      </c>
      <c r="F9" s="54">
        <v>0.21</v>
      </c>
      <c r="G9" s="54">
        <v>0.2</v>
      </c>
      <c r="H9" s="54">
        <v>0.23</v>
      </c>
      <c r="I9" s="58">
        <v>0.22</v>
      </c>
    </row>
    <row r="10" spans="2:11" ht="16" thickBot="1" x14ac:dyDescent="0.35">
      <c r="B10" s="53" t="s">
        <v>69</v>
      </c>
      <c r="C10" s="54">
        <v>0.41</v>
      </c>
      <c r="D10" s="54">
        <v>0.4</v>
      </c>
      <c r="E10" s="54">
        <v>0.39</v>
      </c>
      <c r="F10" s="54">
        <v>0.39</v>
      </c>
      <c r="G10" s="54">
        <v>0.39</v>
      </c>
      <c r="H10" s="54">
        <v>0.39</v>
      </c>
      <c r="I10" s="58">
        <v>0.41</v>
      </c>
    </row>
    <row r="11" spans="2:11" ht="16" thickBot="1" x14ac:dyDescent="0.35">
      <c r="B11" s="53" t="s">
        <v>70</v>
      </c>
      <c r="C11" s="54">
        <v>0.18</v>
      </c>
      <c r="D11" s="54">
        <v>0.18</v>
      </c>
      <c r="E11" s="54">
        <v>0.19</v>
      </c>
      <c r="F11" s="54">
        <v>0.18</v>
      </c>
      <c r="G11" s="54">
        <v>0.18</v>
      </c>
      <c r="H11" s="54">
        <v>0.16</v>
      </c>
      <c r="I11" s="58">
        <v>0.17</v>
      </c>
    </row>
    <row r="12" spans="2:11" ht="16" thickBot="1" x14ac:dyDescent="0.35">
      <c r="B12" s="53" t="s">
        <v>56</v>
      </c>
      <c r="C12" s="54">
        <v>0.16</v>
      </c>
      <c r="D12" s="54">
        <v>0.16</v>
      </c>
      <c r="E12" s="54">
        <v>0.2</v>
      </c>
      <c r="F12" s="54">
        <v>0.17</v>
      </c>
      <c r="G12" s="54">
        <v>0.17</v>
      </c>
      <c r="H12" s="54">
        <v>0.15</v>
      </c>
      <c r="I12" s="58">
        <v>0.14000000000000001</v>
      </c>
    </row>
    <row r="13" spans="2:11" ht="16" thickBot="1" x14ac:dyDescent="0.35">
      <c r="B13" s="55" t="s">
        <v>60</v>
      </c>
      <c r="C13" s="56">
        <f>SUM(C7:C12)</f>
        <v>0.99999999999999989</v>
      </c>
      <c r="D13" s="56">
        <f t="shared" ref="D13:I13" si="0">SUM(D7:D12)</f>
        <v>1</v>
      </c>
      <c r="E13" s="56">
        <f t="shared" si="0"/>
        <v>1</v>
      </c>
      <c r="F13" s="56">
        <f t="shared" si="0"/>
        <v>1</v>
      </c>
      <c r="G13" s="56">
        <f t="shared" si="0"/>
        <v>1</v>
      </c>
      <c r="H13" s="56">
        <f t="shared" si="0"/>
        <v>1</v>
      </c>
      <c r="I13" s="69">
        <f t="shared" si="0"/>
        <v>1</v>
      </c>
    </row>
    <row r="14" spans="2:11" ht="16" thickBot="1" x14ac:dyDescent="0.4">
      <c r="B14" s="57"/>
      <c r="C14" s="57"/>
      <c r="D14" s="57"/>
      <c r="E14" s="57"/>
      <c r="F14" s="57"/>
      <c r="G14" s="57"/>
      <c r="H14" s="57"/>
      <c r="I14" s="57"/>
    </row>
    <row r="15" spans="2:11" ht="23.15" customHeight="1" thickBot="1" x14ac:dyDescent="0.4">
      <c r="B15" s="67" t="s">
        <v>66</v>
      </c>
      <c r="C15" s="60">
        <v>44927</v>
      </c>
      <c r="D15" s="60">
        <v>44958</v>
      </c>
      <c r="E15" s="60">
        <v>44986</v>
      </c>
      <c r="F15" s="60">
        <v>45017</v>
      </c>
      <c r="G15" s="60">
        <v>45047</v>
      </c>
      <c r="H15" s="68">
        <v>45078</v>
      </c>
      <c r="I15" s="57"/>
    </row>
    <row r="16" spans="2:11" ht="16" thickBot="1" x14ac:dyDescent="0.4">
      <c r="B16" s="53" t="s">
        <v>57</v>
      </c>
      <c r="C16" s="54">
        <v>0.03</v>
      </c>
      <c r="D16" s="54">
        <v>0.03</v>
      </c>
      <c r="E16" s="54">
        <v>0.03</v>
      </c>
      <c r="F16" s="54">
        <v>0.02</v>
      </c>
      <c r="G16" s="54">
        <v>0.03</v>
      </c>
      <c r="H16" s="58">
        <v>0.02</v>
      </c>
      <c r="I16" s="57"/>
    </row>
    <row r="17" spans="2:9" ht="16" thickBot="1" x14ac:dyDescent="0.4">
      <c r="B17" s="53" t="s">
        <v>67</v>
      </c>
      <c r="C17" s="54">
        <v>0.03</v>
      </c>
      <c r="D17" s="54">
        <v>0.04</v>
      </c>
      <c r="E17" s="54">
        <v>0.03</v>
      </c>
      <c r="F17" s="54">
        <v>0.03</v>
      </c>
      <c r="G17" s="54">
        <v>0.03</v>
      </c>
      <c r="H17" s="58">
        <v>0.03</v>
      </c>
      <c r="I17" s="57"/>
    </row>
    <row r="18" spans="2:9" ht="16" thickBot="1" x14ac:dyDescent="0.4">
      <c r="B18" s="53" t="s">
        <v>68</v>
      </c>
      <c r="C18" s="54">
        <v>0.22</v>
      </c>
      <c r="D18" s="54">
        <v>0.22</v>
      </c>
      <c r="E18" s="54">
        <v>0.2</v>
      </c>
      <c r="F18" s="54">
        <v>0.19</v>
      </c>
      <c r="G18" s="54">
        <v>0.19</v>
      </c>
      <c r="H18" s="58">
        <v>0.19</v>
      </c>
      <c r="I18" s="57"/>
    </row>
    <row r="19" spans="2:9" ht="16" thickBot="1" x14ac:dyDescent="0.4">
      <c r="B19" s="53" t="s">
        <v>69</v>
      </c>
      <c r="C19" s="54">
        <v>0.41</v>
      </c>
      <c r="D19" s="54">
        <v>0.38</v>
      </c>
      <c r="E19" s="54">
        <v>0.39</v>
      </c>
      <c r="F19" s="54">
        <v>0.4</v>
      </c>
      <c r="G19" s="54">
        <v>0.4</v>
      </c>
      <c r="H19" s="58">
        <v>0.4</v>
      </c>
      <c r="I19" s="57"/>
    </row>
    <row r="20" spans="2:9" ht="16" thickBot="1" x14ac:dyDescent="0.4">
      <c r="B20" s="53" t="s">
        <v>70</v>
      </c>
      <c r="C20" s="54">
        <v>0.17</v>
      </c>
      <c r="D20" s="54">
        <v>0.17</v>
      </c>
      <c r="E20" s="54">
        <v>0.18</v>
      </c>
      <c r="F20" s="54">
        <v>0.19</v>
      </c>
      <c r="G20" s="54">
        <v>0.18</v>
      </c>
      <c r="H20" s="58">
        <v>0.18</v>
      </c>
      <c r="I20" s="57"/>
    </row>
    <row r="21" spans="2:9" ht="16" thickBot="1" x14ac:dyDescent="0.4">
      <c r="B21" s="53" t="s">
        <v>56</v>
      </c>
      <c r="C21" s="54">
        <v>0.14000000000000001</v>
      </c>
      <c r="D21" s="54">
        <v>0.16</v>
      </c>
      <c r="E21" s="54">
        <v>0.17</v>
      </c>
      <c r="F21" s="54">
        <v>0.17</v>
      </c>
      <c r="G21" s="54">
        <v>0.17</v>
      </c>
      <c r="H21" s="58">
        <v>0.18</v>
      </c>
      <c r="I21" s="57"/>
    </row>
    <row r="22" spans="2:9" ht="16" thickBot="1" x14ac:dyDescent="0.4">
      <c r="B22" s="55" t="s">
        <v>60</v>
      </c>
      <c r="C22" s="56">
        <f>SUM(C16:C21)</f>
        <v>1</v>
      </c>
      <c r="D22" s="56">
        <f t="shared" ref="D22:H22" si="1">SUM(D16:D21)</f>
        <v>1</v>
      </c>
      <c r="E22" s="56">
        <f t="shared" si="1"/>
        <v>1</v>
      </c>
      <c r="F22" s="56">
        <f t="shared" si="1"/>
        <v>1</v>
      </c>
      <c r="G22" s="56">
        <f t="shared" si="1"/>
        <v>1</v>
      </c>
      <c r="H22" s="69">
        <f t="shared" si="1"/>
        <v>1</v>
      </c>
      <c r="I22" s="57"/>
    </row>
    <row r="23" spans="2:9" x14ac:dyDescent="0.3">
      <c r="B23" s="48"/>
      <c r="C23" s="49"/>
      <c r="D23" s="49"/>
      <c r="E23" s="49"/>
      <c r="F23" s="49"/>
      <c r="G23" s="49"/>
      <c r="H23" s="49"/>
    </row>
    <row r="24" spans="2:9" ht="14.5" thickBot="1" x14ac:dyDescent="0.35"/>
    <row r="25" spans="2:9" ht="18" thickBot="1" x14ac:dyDescent="0.4">
      <c r="B25" s="96" t="s">
        <v>18</v>
      </c>
      <c r="C25" s="97"/>
      <c r="D25" s="97"/>
      <c r="E25" s="97"/>
      <c r="F25" s="97"/>
      <c r="G25" s="97"/>
      <c r="H25" s="97"/>
      <c r="I25" s="98"/>
    </row>
    <row r="26" spans="2:9" ht="16" thickBot="1" x14ac:dyDescent="0.35">
      <c r="B26" s="59" t="s">
        <v>66</v>
      </c>
      <c r="C26" s="60">
        <v>44713</v>
      </c>
      <c r="D26" s="60">
        <v>44743</v>
      </c>
      <c r="E26" s="60">
        <v>44774</v>
      </c>
      <c r="F26" s="60">
        <v>44805</v>
      </c>
      <c r="G26" s="60">
        <v>44835</v>
      </c>
      <c r="H26" s="60">
        <v>44866</v>
      </c>
      <c r="I26" s="68">
        <v>44896</v>
      </c>
    </row>
    <row r="27" spans="2:9" ht="16" thickBot="1" x14ac:dyDescent="0.35">
      <c r="B27" s="53" t="s">
        <v>57</v>
      </c>
      <c r="C27" s="54">
        <v>0.03</v>
      </c>
      <c r="D27" s="54">
        <v>0.03</v>
      </c>
      <c r="E27" s="54">
        <v>0.03</v>
      </c>
      <c r="F27" s="54">
        <v>0.02</v>
      </c>
      <c r="G27" s="54">
        <v>0.02</v>
      </c>
      <c r="H27" s="54">
        <v>0.02</v>
      </c>
      <c r="I27" s="58">
        <v>0.03</v>
      </c>
    </row>
    <row r="28" spans="2:9" ht="16" thickBot="1" x14ac:dyDescent="0.35">
      <c r="B28" s="53" t="s">
        <v>67</v>
      </c>
      <c r="C28" s="54">
        <v>0.04</v>
      </c>
      <c r="D28" s="54">
        <v>0.04</v>
      </c>
      <c r="E28" s="54">
        <v>0.04</v>
      </c>
      <c r="F28" s="54">
        <v>0.03</v>
      </c>
      <c r="G28" s="54">
        <v>0.03</v>
      </c>
      <c r="H28" s="54">
        <v>0.03</v>
      </c>
      <c r="I28" s="58">
        <v>0.03</v>
      </c>
    </row>
    <row r="29" spans="2:9" ht="16" thickBot="1" x14ac:dyDescent="0.35">
      <c r="B29" s="53" t="s">
        <v>68</v>
      </c>
      <c r="C29" s="54">
        <v>0.25</v>
      </c>
      <c r="D29" s="54">
        <v>0.24</v>
      </c>
      <c r="E29" s="54">
        <v>0.21</v>
      </c>
      <c r="F29" s="54">
        <v>0.19</v>
      </c>
      <c r="G29" s="54">
        <v>0.21</v>
      </c>
      <c r="H29" s="54">
        <v>0.19</v>
      </c>
      <c r="I29" s="58">
        <v>0.22</v>
      </c>
    </row>
    <row r="30" spans="2:9" ht="16" thickBot="1" x14ac:dyDescent="0.35">
      <c r="B30" s="53" t="s">
        <v>69</v>
      </c>
      <c r="C30" s="54">
        <v>0.45</v>
      </c>
      <c r="D30" s="54">
        <v>0.44</v>
      </c>
      <c r="E30" s="54">
        <v>0.43</v>
      </c>
      <c r="F30" s="54">
        <v>0.45</v>
      </c>
      <c r="G30" s="54">
        <v>0.45</v>
      </c>
      <c r="H30" s="54">
        <v>0.45</v>
      </c>
      <c r="I30" s="58">
        <v>0.45</v>
      </c>
    </row>
    <row r="31" spans="2:9" ht="16" thickBot="1" x14ac:dyDescent="0.35">
      <c r="B31" s="53" t="s">
        <v>70</v>
      </c>
      <c r="C31" s="54">
        <v>0.13</v>
      </c>
      <c r="D31" s="54">
        <v>0.14000000000000001</v>
      </c>
      <c r="E31" s="54">
        <v>0.16</v>
      </c>
      <c r="F31" s="54">
        <v>0.18</v>
      </c>
      <c r="G31" s="54">
        <v>0.17</v>
      </c>
      <c r="H31" s="54">
        <v>0.18</v>
      </c>
      <c r="I31" s="58">
        <v>0.16</v>
      </c>
    </row>
    <row r="32" spans="2:9" ht="16" thickBot="1" x14ac:dyDescent="0.35">
      <c r="B32" s="53" t="s">
        <v>56</v>
      </c>
      <c r="C32" s="54">
        <v>0.1</v>
      </c>
      <c r="D32" s="54">
        <v>0.11</v>
      </c>
      <c r="E32" s="54">
        <v>0.13</v>
      </c>
      <c r="F32" s="54">
        <v>0.13</v>
      </c>
      <c r="G32" s="54">
        <v>0.12</v>
      </c>
      <c r="H32" s="54">
        <v>0.13</v>
      </c>
      <c r="I32" s="58">
        <v>0.11</v>
      </c>
    </row>
    <row r="33" spans="2:9" ht="16" thickBot="1" x14ac:dyDescent="0.35">
      <c r="B33" s="55" t="s">
        <v>60</v>
      </c>
      <c r="C33" s="56">
        <f>SUM(C27:C32)</f>
        <v>1</v>
      </c>
      <c r="D33" s="56">
        <f t="shared" ref="D33:I33" si="2">SUM(D27:D32)</f>
        <v>1</v>
      </c>
      <c r="E33" s="56">
        <f t="shared" si="2"/>
        <v>1</v>
      </c>
      <c r="F33" s="56">
        <f t="shared" si="2"/>
        <v>0.99999999999999989</v>
      </c>
      <c r="G33" s="56">
        <f t="shared" si="2"/>
        <v>1</v>
      </c>
      <c r="H33" s="56">
        <f t="shared" si="2"/>
        <v>0.99999999999999989</v>
      </c>
      <c r="I33" s="69">
        <f t="shared" si="2"/>
        <v>1</v>
      </c>
    </row>
    <row r="34" spans="2:9" ht="16" thickBot="1" x14ac:dyDescent="0.35">
      <c r="B34" s="55"/>
      <c r="C34" s="56"/>
      <c r="D34" s="56"/>
      <c r="E34" s="56"/>
      <c r="F34" s="56"/>
      <c r="G34" s="56"/>
      <c r="H34" s="56"/>
      <c r="I34" s="61"/>
    </row>
    <row r="35" spans="2:9" ht="16" thickBot="1" x14ac:dyDescent="0.35">
      <c r="B35" s="59" t="s">
        <v>66</v>
      </c>
      <c r="C35" s="60">
        <v>44927</v>
      </c>
      <c r="D35" s="60">
        <v>44958</v>
      </c>
      <c r="E35" s="60">
        <v>44986</v>
      </c>
      <c r="F35" s="60">
        <v>45017</v>
      </c>
      <c r="G35" s="60">
        <v>45047</v>
      </c>
      <c r="H35" s="68">
        <v>45078</v>
      </c>
      <c r="I35" s="61"/>
    </row>
    <row r="36" spans="2:9" ht="16" thickBot="1" x14ac:dyDescent="0.4">
      <c r="B36" s="53" t="s">
        <v>57</v>
      </c>
      <c r="C36" s="54">
        <v>0.02</v>
      </c>
      <c r="D36" s="54">
        <v>0.02</v>
      </c>
      <c r="E36" s="54">
        <v>0.03</v>
      </c>
      <c r="F36" s="54">
        <v>0.03</v>
      </c>
      <c r="G36" s="54">
        <v>0.03</v>
      </c>
      <c r="H36" s="58">
        <v>0.02</v>
      </c>
      <c r="I36" s="57"/>
    </row>
    <row r="37" spans="2:9" ht="16" thickBot="1" x14ac:dyDescent="0.4">
      <c r="B37" s="53" t="s">
        <v>67</v>
      </c>
      <c r="C37" s="54">
        <v>0.03</v>
      </c>
      <c r="D37" s="54">
        <v>0.03</v>
      </c>
      <c r="E37" s="54">
        <v>0.03</v>
      </c>
      <c r="F37" s="54">
        <v>0.03</v>
      </c>
      <c r="G37" s="54">
        <v>0.03</v>
      </c>
      <c r="H37" s="58">
        <v>0.03</v>
      </c>
      <c r="I37" s="57"/>
    </row>
    <row r="38" spans="2:9" ht="16" thickBot="1" x14ac:dyDescent="0.4">
      <c r="B38" s="53" t="s">
        <v>68</v>
      </c>
      <c r="C38" s="54">
        <v>0.22</v>
      </c>
      <c r="D38" s="54">
        <v>0.2</v>
      </c>
      <c r="E38" s="54">
        <v>0.22</v>
      </c>
      <c r="F38" s="54">
        <v>0.22</v>
      </c>
      <c r="G38" s="54">
        <v>0.21</v>
      </c>
      <c r="H38" s="58">
        <v>0.21</v>
      </c>
      <c r="I38" s="57"/>
    </row>
    <row r="39" spans="2:9" ht="16" thickBot="1" x14ac:dyDescent="0.4">
      <c r="B39" s="53" t="s">
        <v>69</v>
      </c>
      <c r="C39" s="54">
        <v>0.45</v>
      </c>
      <c r="D39" s="54">
        <v>0.44</v>
      </c>
      <c r="E39" s="54">
        <v>0.45</v>
      </c>
      <c r="F39" s="54">
        <v>0.45</v>
      </c>
      <c r="G39" s="54">
        <v>0.45</v>
      </c>
      <c r="H39" s="58">
        <v>0.46</v>
      </c>
      <c r="I39" s="57"/>
    </row>
    <row r="40" spans="2:9" ht="16" thickBot="1" x14ac:dyDescent="0.4">
      <c r="B40" s="53" t="s">
        <v>70</v>
      </c>
      <c r="C40" s="54">
        <v>0.16</v>
      </c>
      <c r="D40" s="54">
        <v>0.18</v>
      </c>
      <c r="E40" s="54">
        <v>0.16</v>
      </c>
      <c r="F40" s="54">
        <v>0.16</v>
      </c>
      <c r="G40" s="54">
        <v>0.16</v>
      </c>
      <c r="H40" s="58">
        <v>0.16</v>
      </c>
      <c r="I40" s="57"/>
    </row>
    <row r="41" spans="2:9" ht="16" thickBot="1" x14ac:dyDescent="0.4">
      <c r="B41" s="53" t="s">
        <v>56</v>
      </c>
      <c r="C41" s="54">
        <v>0.12</v>
      </c>
      <c r="D41" s="54">
        <v>0.13</v>
      </c>
      <c r="E41" s="54">
        <v>0.11</v>
      </c>
      <c r="F41" s="54">
        <v>0.11</v>
      </c>
      <c r="G41" s="54">
        <v>0.12</v>
      </c>
      <c r="H41" s="58">
        <v>0.12</v>
      </c>
      <c r="I41" s="57"/>
    </row>
    <row r="42" spans="2:9" ht="16" thickBot="1" x14ac:dyDescent="0.4">
      <c r="B42" s="55" t="s">
        <v>60</v>
      </c>
      <c r="C42" s="56">
        <f>SUM(C36:C41)</f>
        <v>1</v>
      </c>
      <c r="D42" s="56">
        <f t="shared" ref="D42:H42" si="3">SUM(D36:D41)</f>
        <v>0.99999999999999989</v>
      </c>
      <c r="E42" s="56">
        <f t="shared" si="3"/>
        <v>1</v>
      </c>
      <c r="F42" s="56">
        <f t="shared" si="3"/>
        <v>1</v>
      </c>
      <c r="G42" s="56">
        <f t="shared" si="3"/>
        <v>1</v>
      </c>
      <c r="H42" s="69">
        <f t="shared" si="3"/>
        <v>1</v>
      </c>
      <c r="I42" s="57"/>
    </row>
    <row r="43" spans="2:9" x14ac:dyDescent="0.3">
      <c r="B43" s="48"/>
      <c r="C43" s="49"/>
      <c r="D43" s="49"/>
      <c r="E43" s="49"/>
      <c r="F43" s="49"/>
      <c r="G43" s="49"/>
      <c r="H43" s="49"/>
    </row>
    <row r="44" spans="2:9" ht="14.5" thickBot="1" x14ac:dyDescent="0.35"/>
    <row r="45" spans="2:9" ht="16" thickBot="1" x14ac:dyDescent="0.4">
      <c r="B45" s="99" t="s">
        <v>47</v>
      </c>
      <c r="C45" s="100"/>
      <c r="D45" s="100"/>
      <c r="E45" s="100"/>
      <c r="F45" s="100"/>
      <c r="G45" s="100"/>
      <c r="H45" s="100"/>
      <c r="I45" s="101"/>
    </row>
    <row r="46" spans="2:9" ht="16" thickBot="1" x14ac:dyDescent="0.35">
      <c r="B46" s="59" t="s">
        <v>66</v>
      </c>
      <c r="C46" s="60">
        <v>44713</v>
      </c>
      <c r="D46" s="60">
        <v>44743</v>
      </c>
      <c r="E46" s="60">
        <v>44774</v>
      </c>
      <c r="F46" s="60">
        <v>44805</v>
      </c>
      <c r="G46" s="60">
        <v>44835</v>
      </c>
      <c r="H46" s="60">
        <v>44866</v>
      </c>
      <c r="I46" s="68">
        <v>44896</v>
      </c>
    </row>
    <row r="47" spans="2:9" ht="16" thickBot="1" x14ac:dyDescent="0.35">
      <c r="B47" s="53" t="s">
        <v>57</v>
      </c>
      <c r="C47" s="54">
        <v>0.05</v>
      </c>
      <c r="D47" s="54">
        <v>7.0000000000000007E-2</v>
      </c>
      <c r="E47" s="54">
        <v>0.06</v>
      </c>
      <c r="F47" s="54">
        <v>0.06</v>
      </c>
      <c r="G47" s="54">
        <v>0.05</v>
      </c>
      <c r="H47" s="54">
        <v>0.04</v>
      </c>
      <c r="I47" s="58">
        <v>0.05</v>
      </c>
    </row>
    <row r="48" spans="2:9" ht="16" thickBot="1" x14ac:dyDescent="0.35">
      <c r="B48" s="53" t="s">
        <v>67</v>
      </c>
      <c r="C48" s="54">
        <v>0.08</v>
      </c>
      <c r="D48" s="54">
        <v>0.09</v>
      </c>
      <c r="E48" s="54">
        <v>0.09</v>
      </c>
      <c r="F48" s="54">
        <v>0.12</v>
      </c>
      <c r="G48" s="54">
        <v>0.11</v>
      </c>
      <c r="H48" s="54">
        <v>0.05</v>
      </c>
      <c r="I48" s="58">
        <v>0.05</v>
      </c>
    </row>
    <row r="49" spans="2:9" ht="16" thickBot="1" x14ac:dyDescent="0.35">
      <c r="B49" s="53" t="s">
        <v>68</v>
      </c>
      <c r="C49" s="54">
        <v>0.31</v>
      </c>
      <c r="D49" s="54">
        <v>0.3</v>
      </c>
      <c r="E49" s="54">
        <v>0.31</v>
      </c>
      <c r="F49" s="54">
        <v>0.32</v>
      </c>
      <c r="G49" s="54">
        <v>0.28999999999999998</v>
      </c>
      <c r="H49" s="54">
        <v>0.28999999999999998</v>
      </c>
      <c r="I49" s="58">
        <v>0.28999999999999998</v>
      </c>
    </row>
    <row r="50" spans="2:9" ht="16" thickBot="1" x14ac:dyDescent="0.35">
      <c r="B50" s="53" t="s">
        <v>69</v>
      </c>
      <c r="C50" s="54">
        <v>0.39</v>
      </c>
      <c r="D50" s="54">
        <v>0.36</v>
      </c>
      <c r="E50" s="54">
        <v>0.35</v>
      </c>
      <c r="F50" s="54">
        <v>0.32</v>
      </c>
      <c r="G50" s="54">
        <v>0.34</v>
      </c>
      <c r="H50" s="54">
        <v>0.39</v>
      </c>
      <c r="I50" s="58">
        <v>0.4</v>
      </c>
    </row>
    <row r="51" spans="2:9" ht="16" thickBot="1" x14ac:dyDescent="0.35">
      <c r="B51" s="53" t="s">
        <v>70</v>
      </c>
      <c r="C51" s="54">
        <v>0.09</v>
      </c>
      <c r="D51" s="54">
        <v>0.09</v>
      </c>
      <c r="E51" s="54">
        <v>0.09</v>
      </c>
      <c r="F51" s="54">
        <v>0.09</v>
      </c>
      <c r="G51" s="54">
        <v>0.11</v>
      </c>
      <c r="H51" s="54">
        <v>0.12</v>
      </c>
      <c r="I51" s="58">
        <v>0.1</v>
      </c>
    </row>
    <row r="52" spans="2:9" ht="16" thickBot="1" x14ac:dyDescent="0.35">
      <c r="B52" s="53" t="s">
        <v>56</v>
      </c>
      <c r="C52" s="54">
        <v>0.08</v>
      </c>
      <c r="D52" s="54">
        <v>0.09</v>
      </c>
      <c r="E52" s="54">
        <v>0.1</v>
      </c>
      <c r="F52" s="54">
        <v>0.09</v>
      </c>
      <c r="G52" s="54">
        <v>0.1</v>
      </c>
      <c r="H52" s="54">
        <v>0.11</v>
      </c>
      <c r="I52" s="58">
        <v>0.11</v>
      </c>
    </row>
    <row r="53" spans="2:9" ht="16" thickBot="1" x14ac:dyDescent="0.35">
      <c r="B53" s="55" t="s">
        <v>60</v>
      </c>
      <c r="C53" s="56">
        <f>SUM(C47:C52)</f>
        <v>1</v>
      </c>
      <c r="D53" s="56">
        <f t="shared" ref="D53:I53" si="4">SUM(D47:D52)</f>
        <v>0.99999999999999989</v>
      </c>
      <c r="E53" s="56">
        <f t="shared" si="4"/>
        <v>0.99999999999999989</v>
      </c>
      <c r="F53" s="56">
        <f t="shared" si="4"/>
        <v>1</v>
      </c>
      <c r="G53" s="56">
        <f t="shared" si="4"/>
        <v>1</v>
      </c>
      <c r="H53" s="56">
        <f t="shared" si="4"/>
        <v>1</v>
      </c>
      <c r="I53" s="69">
        <f t="shared" si="4"/>
        <v>1</v>
      </c>
    </row>
    <row r="54" spans="2:9" ht="16" thickBot="1" x14ac:dyDescent="0.4">
      <c r="B54" s="57"/>
      <c r="C54" s="57"/>
      <c r="D54" s="57"/>
      <c r="E54" s="57"/>
      <c r="F54" s="57"/>
      <c r="G54" s="57"/>
      <c r="H54" s="57"/>
      <c r="I54" s="57"/>
    </row>
    <row r="55" spans="2:9" ht="16" thickBot="1" x14ac:dyDescent="0.4">
      <c r="B55" s="67" t="s">
        <v>66</v>
      </c>
      <c r="C55" s="60">
        <v>44927</v>
      </c>
      <c r="D55" s="60">
        <v>44958</v>
      </c>
      <c r="E55" s="60">
        <v>44986</v>
      </c>
      <c r="F55" s="60">
        <v>45017</v>
      </c>
      <c r="G55" s="60">
        <v>45047</v>
      </c>
      <c r="H55" s="68">
        <v>45078</v>
      </c>
      <c r="I55" s="57"/>
    </row>
    <row r="56" spans="2:9" ht="16" thickBot="1" x14ac:dyDescent="0.4">
      <c r="B56" s="53" t="s">
        <v>57</v>
      </c>
      <c r="C56" s="54">
        <v>0.04</v>
      </c>
      <c r="D56" s="54">
        <v>0.04</v>
      </c>
      <c r="E56" s="54">
        <v>0.01</v>
      </c>
      <c r="F56" s="54">
        <v>0.02</v>
      </c>
      <c r="G56" s="54">
        <v>0.05</v>
      </c>
      <c r="H56" s="58">
        <v>0.01</v>
      </c>
      <c r="I56" s="57"/>
    </row>
    <row r="57" spans="2:9" ht="16" thickBot="1" x14ac:dyDescent="0.4">
      <c r="B57" s="53" t="s">
        <v>67</v>
      </c>
      <c r="C57" s="54">
        <v>0.05</v>
      </c>
      <c r="D57" s="54">
        <v>0.04</v>
      </c>
      <c r="E57" s="54">
        <v>0.02</v>
      </c>
      <c r="F57" s="54">
        <v>0.02</v>
      </c>
      <c r="G57" s="54">
        <v>0.03</v>
      </c>
      <c r="H57" s="58">
        <v>0.03</v>
      </c>
      <c r="I57" s="57"/>
    </row>
    <row r="58" spans="2:9" ht="16" thickBot="1" x14ac:dyDescent="0.4">
      <c r="B58" s="53" t="s">
        <v>68</v>
      </c>
      <c r="C58" s="54">
        <v>0.28000000000000003</v>
      </c>
      <c r="D58" s="54">
        <v>0.28999999999999998</v>
      </c>
      <c r="E58" s="54">
        <v>0.23</v>
      </c>
      <c r="F58" s="54">
        <v>0.26</v>
      </c>
      <c r="G58" s="54">
        <v>0.21</v>
      </c>
      <c r="H58" s="58">
        <v>0.25</v>
      </c>
      <c r="I58" s="57"/>
    </row>
    <row r="59" spans="2:9" ht="16" thickBot="1" x14ac:dyDescent="0.4">
      <c r="B59" s="53" t="s">
        <v>69</v>
      </c>
      <c r="C59" s="54">
        <v>0.42</v>
      </c>
      <c r="D59" s="54">
        <v>0.4</v>
      </c>
      <c r="E59" s="54">
        <v>0.46</v>
      </c>
      <c r="F59" s="54">
        <v>0.43</v>
      </c>
      <c r="G59" s="54">
        <v>0.41</v>
      </c>
      <c r="H59" s="58">
        <v>0.48</v>
      </c>
      <c r="I59" s="57"/>
    </row>
    <row r="60" spans="2:9" ht="16" thickBot="1" x14ac:dyDescent="0.4">
      <c r="B60" s="53" t="s">
        <v>70</v>
      </c>
      <c r="C60" s="54">
        <v>0.11</v>
      </c>
      <c r="D60" s="54">
        <v>0.12</v>
      </c>
      <c r="E60" s="54">
        <v>0.15</v>
      </c>
      <c r="F60" s="54">
        <v>0.14000000000000001</v>
      </c>
      <c r="G60" s="54">
        <v>0.15</v>
      </c>
      <c r="H60" s="58">
        <v>0.12</v>
      </c>
      <c r="I60" s="57"/>
    </row>
    <row r="61" spans="2:9" ht="16" thickBot="1" x14ac:dyDescent="0.4">
      <c r="B61" s="53" t="s">
        <v>56</v>
      </c>
      <c r="C61" s="54">
        <v>0.1</v>
      </c>
      <c r="D61" s="54">
        <v>0.11</v>
      </c>
      <c r="E61" s="54">
        <v>0.13</v>
      </c>
      <c r="F61" s="54">
        <v>0.13</v>
      </c>
      <c r="G61" s="54">
        <v>0.15</v>
      </c>
      <c r="H61" s="58">
        <v>0.11</v>
      </c>
      <c r="I61" s="57"/>
    </row>
    <row r="62" spans="2:9" ht="16" thickBot="1" x14ac:dyDescent="0.4">
      <c r="B62" s="55" t="s">
        <v>60</v>
      </c>
      <c r="C62" s="56">
        <f>SUM(C56:C61)</f>
        <v>1</v>
      </c>
      <c r="D62" s="56">
        <f t="shared" ref="D62:H62" si="5">SUM(D56:D61)</f>
        <v>1</v>
      </c>
      <c r="E62" s="56">
        <f t="shared" si="5"/>
        <v>1</v>
      </c>
      <c r="F62" s="56">
        <f t="shared" si="5"/>
        <v>1</v>
      </c>
      <c r="G62" s="56">
        <f t="shared" si="5"/>
        <v>1</v>
      </c>
      <c r="H62" s="69">
        <f t="shared" si="5"/>
        <v>1</v>
      </c>
      <c r="I62" s="57"/>
    </row>
  </sheetData>
  <mergeCells count="4">
    <mergeCell ref="B5:I5"/>
    <mergeCell ref="B2:I2"/>
    <mergeCell ref="B25:I25"/>
    <mergeCell ref="B45:I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DAE88A-ECDD-4484-985D-F83A28F5139E}"/>
</file>

<file path=customXml/itemProps2.xml><?xml version="1.0" encoding="utf-8"?>
<ds:datastoreItem xmlns:ds="http://schemas.openxmlformats.org/officeDocument/2006/customXml" ds:itemID="{635E6E66-3A45-48C8-877A-2008474E097E}"/>
</file>

<file path=customXml/itemProps3.xml><?xml version="1.0" encoding="utf-8"?>
<ds:datastoreItem xmlns:ds="http://schemas.openxmlformats.org/officeDocument/2006/customXml" ds:itemID="{96353A3C-446E-4F77-A54B-0985FA445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ייעוצים בשפה הערבית</vt:lpstr>
      <vt:lpstr>שיחות במוקד הטלפוני</vt:lpstr>
      <vt:lpstr>קריאות דיגיטליות וטלפוניות</vt:lpstr>
      <vt:lpstr>שיחות לנציג אנושי</vt:lpstr>
      <vt:lpstr>שיחות נענות ושיחות חוזרות</vt:lpstr>
      <vt:lpstr>ייעוצים בחלוקה לימות השנה</vt:lpstr>
      <vt:lpstr>שיחות וידאו</vt:lpstr>
      <vt:lpstr>משך זמן ייעוץ רפואי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עידן עזר</dc:creator>
  <cp:lastModifiedBy>אלון יעקובי</cp:lastModifiedBy>
  <dcterms:created xsi:type="dcterms:W3CDTF">2023-05-03T11:11:27Z</dcterms:created>
  <dcterms:modified xsi:type="dcterms:W3CDTF">2023-07-31T19:23:56Z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