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מכרזים-מסמכים\מכרזים 2022\מכרז פומבי 93-64-22- שירותי הסעות עובדים עבור המרכזים הרפואיים קפלן (סל 1) והרצפלד (סל 2) של שירותי בריאות כללית\"/>
    </mc:Choice>
  </mc:AlternateContent>
  <bookViews>
    <workbookView xWindow="20370" yWindow="1500" windowWidth="29040" windowHeight="15840"/>
  </bookViews>
  <sheets>
    <sheet name="נספח הצעות מחיר קפלן" sheetId="4" r:id="rId1"/>
  </sheets>
  <definedNames>
    <definedName name="_xlnm._FilterDatabase" localSheetId="0" hidden="1">'נספח הצעות מחיר קפלן'!$A$3:$Q$132</definedName>
    <definedName name="_xlnm.Print_Area" localSheetId="0">'נספח הצעות מחיר קפלן'!$B$1:$O$138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4" l="1"/>
  <c r="M14" i="4"/>
  <c r="M7" i="4"/>
  <c r="J41" i="4"/>
  <c r="J18" i="4"/>
  <c r="J16" i="4"/>
  <c r="J6" i="4"/>
  <c r="J7" i="4"/>
  <c r="J10" i="4"/>
  <c r="J12" i="4"/>
  <c r="J13" i="4"/>
  <c r="J4" i="4"/>
  <c r="G8" i="4"/>
  <c r="G9" i="4"/>
  <c r="G15" i="4"/>
  <c r="Q15" i="4" s="1"/>
  <c r="G20" i="4"/>
  <c r="Q20" i="4" s="1"/>
  <c r="G21" i="4"/>
  <c r="Q21" i="4" s="1"/>
  <c r="G26" i="4"/>
  <c r="G27" i="4"/>
  <c r="Q27" i="4" s="1"/>
  <c r="G32" i="4"/>
  <c r="Q32" i="4" s="1"/>
  <c r="G33" i="4"/>
  <c r="Q33" i="4" s="1"/>
  <c r="G36" i="4"/>
  <c r="Q36" i="4" s="1"/>
  <c r="G39" i="4"/>
  <c r="Q39" i="4" s="1"/>
  <c r="G42" i="4"/>
  <c r="G44" i="4"/>
  <c r="Q44" i="4" s="1"/>
  <c r="G45" i="4"/>
  <c r="Q45" i="4" s="1"/>
  <c r="G48" i="4"/>
  <c r="Q48" i="4" s="1"/>
  <c r="G54" i="4"/>
  <c r="Q54" i="4" s="1"/>
  <c r="G56" i="4"/>
  <c r="Q56" i="4" s="1"/>
  <c r="G57" i="4"/>
  <c r="Q57" i="4" s="1"/>
  <c r="G63" i="4"/>
  <c r="Q63" i="4" s="1"/>
  <c r="G66" i="4"/>
  <c r="Q66" i="4" s="1"/>
  <c r="G72" i="4"/>
  <c r="Q72" i="4" s="1"/>
  <c r="G74" i="4"/>
  <c r="Q74" i="4" s="1"/>
  <c r="G75" i="4"/>
  <c r="Q75" i="4" s="1"/>
  <c r="G81" i="4"/>
  <c r="Q81" i="4" s="1"/>
  <c r="G84" i="4"/>
  <c r="Q84" i="4" s="1"/>
  <c r="G90" i="4"/>
  <c r="Q90" i="4" s="1"/>
  <c r="G92" i="4"/>
  <c r="Q92" i="4" s="1"/>
  <c r="G93" i="4"/>
  <c r="Q93" i="4" s="1"/>
  <c r="G99" i="4"/>
  <c r="Q99" i="4" s="1"/>
  <c r="G101" i="4"/>
  <c r="Q101" i="4" s="1"/>
  <c r="G102" i="4"/>
  <c r="Q102" i="4" s="1"/>
  <c r="G104" i="4"/>
  <c r="Q104" i="4" s="1"/>
  <c r="G105" i="4"/>
  <c r="Q105" i="4" s="1"/>
  <c r="G108" i="4"/>
  <c r="Q108" i="4" s="1"/>
  <c r="G110" i="4"/>
  <c r="G111" i="4"/>
  <c r="Q126" i="4"/>
  <c r="G126" i="4"/>
  <c r="Q125" i="4"/>
  <c r="G125" i="4"/>
  <c r="Q124" i="4"/>
  <c r="G124" i="4"/>
  <c r="Q123" i="4"/>
  <c r="G123" i="4"/>
  <c r="Q122" i="4"/>
  <c r="Q121" i="4"/>
  <c r="Q120" i="4"/>
  <c r="G120" i="4"/>
  <c r="Q119" i="4"/>
  <c r="G119" i="4"/>
  <c r="Q118" i="4"/>
  <c r="G118" i="4"/>
  <c r="Q117" i="4"/>
  <c r="G117" i="4"/>
  <c r="Q113" i="4"/>
  <c r="Q112" i="4"/>
  <c r="J111" i="4"/>
  <c r="M110" i="4"/>
  <c r="J110" i="4"/>
  <c r="M109" i="4"/>
  <c r="J109" i="4"/>
  <c r="G109" i="4"/>
  <c r="Q109" i="4" s="1"/>
  <c r="M108" i="4"/>
  <c r="J108" i="4"/>
  <c r="M107" i="4"/>
  <c r="J107" i="4"/>
  <c r="G107" i="4"/>
  <c r="Q107" i="4" s="1"/>
  <c r="M106" i="4"/>
  <c r="J106" i="4"/>
  <c r="G106" i="4"/>
  <c r="Q106" i="4" s="1"/>
  <c r="M105" i="4"/>
  <c r="J105" i="4"/>
  <c r="M104" i="4"/>
  <c r="J104" i="4"/>
  <c r="M103" i="4"/>
  <c r="J103" i="4"/>
  <c r="G103" i="4"/>
  <c r="Q103" i="4" s="1"/>
  <c r="M102" i="4"/>
  <c r="J102" i="4"/>
  <c r="M101" i="4"/>
  <c r="J101" i="4"/>
  <c r="M100" i="4"/>
  <c r="J100" i="4"/>
  <c r="G100" i="4"/>
  <c r="Q100" i="4" s="1"/>
  <c r="M99" i="4"/>
  <c r="J99" i="4"/>
  <c r="M98" i="4"/>
  <c r="J98" i="4"/>
  <c r="G98" i="4"/>
  <c r="Q98" i="4" s="1"/>
  <c r="M97" i="4"/>
  <c r="J97" i="4"/>
  <c r="G97" i="4"/>
  <c r="Q97" i="4" s="1"/>
  <c r="M96" i="4"/>
  <c r="J96" i="4"/>
  <c r="G96" i="4"/>
  <c r="Q96" i="4" s="1"/>
  <c r="M95" i="4"/>
  <c r="J95" i="4"/>
  <c r="G95" i="4"/>
  <c r="Q95" i="4" s="1"/>
  <c r="M94" i="4"/>
  <c r="J94" i="4"/>
  <c r="G94" i="4"/>
  <c r="Q94" i="4" s="1"/>
  <c r="M93" i="4"/>
  <c r="J93" i="4"/>
  <c r="M92" i="4"/>
  <c r="J92" i="4"/>
  <c r="M91" i="4"/>
  <c r="J91" i="4"/>
  <c r="G91" i="4"/>
  <c r="Q91" i="4" s="1"/>
  <c r="M90" i="4"/>
  <c r="J90" i="4"/>
  <c r="M89" i="4"/>
  <c r="J89" i="4"/>
  <c r="G89" i="4"/>
  <c r="Q89" i="4" s="1"/>
  <c r="M88" i="4"/>
  <c r="J88" i="4"/>
  <c r="G88" i="4"/>
  <c r="Q88" i="4" s="1"/>
  <c r="M87" i="4"/>
  <c r="J87" i="4"/>
  <c r="G87" i="4"/>
  <c r="Q87" i="4" s="1"/>
  <c r="M86" i="4"/>
  <c r="J86" i="4"/>
  <c r="G86" i="4"/>
  <c r="Q86" i="4" s="1"/>
  <c r="M85" i="4"/>
  <c r="J85" i="4"/>
  <c r="G85" i="4"/>
  <c r="Q85" i="4" s="1"/>
  <c r="M84" i="4"/>
  <c r="J84" i="4"/>
  <c r="M83" i="4"/>
  <c r="J83" i="4"/>
  <c r="G83" i="4"/>
  <c r="Q83" i="4" s="1"/>
  <c r="M82" i="4"/>
  <c r="J82" i="4"/>
  <c r="G82" i="4"/>
  <c r="Q82" i="4" s="1"/>
  <c r="M81" i="4"/>
  <c r="J81" i="4"/>
  <c r="M80" i="4"/>
  <c r="J80" i="4"/>
  <c r="G80" i="4"/>
  <c r="Q80" i="4" s="1"/>
  <c r="M79" i="4"/>
  <c r="J79" i="4"/>
  <c r="G79" i="4"/>
  <c r="Q79" i="4" s="1"/>
  <c r="M78" i="4"/>
  <c r="J78" i="4"/>
  <c r="G78" i="4"/>
  <c r="Q78" i="4" s="1"/>
  <c r="M77" i="4"/>
  <c r="J77" i="4"/>
  <c r="G77" i="4"/>
  <c r="Q77" i="4" s="1"/>
  <c r="M76" i="4"/>
  <c r="J76" i="4"/>
  <c r="G76" i="4"/>
  <c r="Q76" i="4" s="1"/>
  <c r="M75" i="4"/>
  <c r="J75" i="4"/>
  <c r="M74" i="4"/>
  <c r="J74" i="4"/>
  <c r="M73" i="4"/>
  <c r="J73" i="4"/>
  <c r="G73" i="4"/>
  <c r="Q73" i="4" s="1"/>
  <c r="M72" i="4"/>
  <c r="J72" i="4"/>
  <c r="M71" i="4"/>
  <c r="J71" i="4"/>
  <c r="G71" i="4"/>
  <c r="Q71" i="4" s="1"/>
  <c r="M70" i="4"/>
  <c r="J70" i="4"/>
  <c r="G70" i="4"/>
  <c r="Q70" i="4" s="1"/>
  <c r="M69" i="4"/>
  <c r="J69" i="4"/>
  <c r="G69" i="4"/>
  <c r="Q69" i="4" s="1"/>
  <c r="M68" i="4"/>
  <c r="J68" i="4"/>
  <c r="G68" i="4"/>
  <c r="Q68" i="4" s="1"/>
  <c r="M67" i="4"/>
  <c r="J67" i="4"/>
  <c r="G67" i="4"/>
  <c r="Q67" i="4" s="1"/>
  <c r="M66" i="4"/>
  <c r="J66" i="4"/>
  <c r="M65" i="4"/>
  <c r="J65" i="4"/>
  <c r="G65" i="4"/>
  <c r="Q65" i="4" s="1"/>
  <c r="M64" i="4"/>
  <c r="J64" i="4"/>
  <c r="G64" i="4"/>
  <c r="Q64" i="4" s="1"/>
  <c r="M63" i="4"/>
  <c r="J63" i="4"/>
  <c r="M62" i="4"/>
  <c r="J62" i="4"/>
  <c r="G62" i="4"/>
  <c r="Q62" i="4" s="1"/>
  <c r="M61" i="4"/>
  <c r="J61" i="4"/>
  <c r="G61" i="4"/>
  <c r="Q61" i="4" s="1"/>
  <c r="M60" i="4"/>
  <c r="J60" i="4"/>
  <c r="G60" i="4"/>
  <c r="Q60" i="4" s="1"/>
  <c r="M59" i="4"/>
  <c r="J59" i="4"/>
  <c r="G59" i="4"/>
  <c r="Q59" i="4" s="1"/>
  <c r="M58" i="4"/>
  <c r="J58" i="4"/>
  <c r="G58" i="4"/>
  <c r="Q58" i="4" s="1"/>
  <c r="M57" i="4"/>
  <c r="J57" i="4"/>
  <c r="M56" i="4"/>
  <c r="J56" i="4"/>
  <c r="M55" i="4"/>
  <c r="J55" i="4"/>
  <c r="G55" i="4"/>
  <c r="Q55" i="4" s="1"/>
  <c r="M54" i="4"/>
  <c r="J54" i="4"/>
  <c r="M53" i="4"/>
  <c r="J53" i="4"/>
  <c r="G53" i="4"/>
  <c r="Q53" i="4" s="1"/>
  <c r="M52" i="4"/>
  <c r="J52" i="4"/>
  <c r="G52" i="4"/>
  <c r="Q52" i="4" s="1"/>
  <c r="M51" i="4"/>
  <c r="J51" i="4"/>
  <c r="G51" i="4"/>
  <c r="Q51" i="4" s="1"/>
  <c r="M50" i="4"/>
  <c r="J50" i="4"/>
  <c r="G50" i="4"/>
  <c r="Q50" i="4" s="1"/>
  <c r="M49" i="4"/>
  <c r="J49" i="4"/>
  <c r="G49" i="4"/>
  <c r="Q49" i="4" s="1"/>
  <c r="M48" i="4"/>
  <c r="M47" i="4"/>
  <c r="J47" i="4"/>
  <c r="G47" i="4"/>
  <c r="Q47" i="4" s="1"/>
  <c r="M46" i="4"/>
  <c r="J46" i="4"/>
  <c r="G46" i="4"/>
  <c r="Q46" i="4" s="1"/>
  <c r="M45" i="4"/>
  <c r="J45" i="4"/>
  <c r="M44" i="4"/>
  <c r="J44" i="4"/>
  <c r="G43" i="4"/>
  <c r="Q43" i="4" s="1"/>
  <c r="M42" i="4"/>
  <c r="J42" i="4"/>
  <c r="M41" i="4"/>
  <c r="G41" i="4"/>
  <c r="M40" i="4"/>
  <c r="J40" i="4"/>
  <c r="G40" i="4"/>
  <c r="Q40" i="4" s="1"/>
  <c r="M39" i="4"/>
  <c r="J39" i="4"/>
  <c r="M38" i="4"/>
  <c r="J38" i="4"/>
  <c r="G38" i="4"/>
  <c r="Q38" i="4" s="1"/>
  <c r="M37" i="4"/>
  <c r="J37" i="4"/>
  <c r="G37" i="4"/>
  <c r="Q37" i="4" s="1"/>
  <c r="M36" i="4"/>
  <c r="J36" i="4"/>
  <c r="M35" i="4"/>
  <c r="J35" i="4"/>
  <c r="G35" i="4"/>
  <c r="Q35" i="4" s="1"/>
  <c r="M34" i="4"/>
  <c r="J34" i="4"/>
  <c r="G34" i="4"/>
  <c r="Q34" i="4" s="1"/>
  <c r="M33" i="4"/>
  <c r="J33" i="4"/>
  <c r="M32" i="4"/>
  <c r="J32" i="4"/>
  <c r="M31" i="4"/>
  <c r="J31" i="4"/>
  <c r="G31" i="4"/>
  <c r="Q31" i="4" s="1"/>
  <c r="M30" i="4"/>
  <c r="J30" i="4"/>
  <c r="G30" i="4"/>
  <c r="Q30" i="4" s="1"/>
  <c r="M29" i="4"/>
  <c r="J29" i="4"/>
  <c r="G29" i="4"/>
  <c r="Q29" i="4" s="1"/>
  <c r="M28" i="4"/>
  <c r="J28" i="4"/>
  <c r="G28" i="4"/>
  <c r="Q28" i="4" s="1"/>
  <c r="M27" i="4"/>
  <c r="J27" i="4"/>
  <c r="J26" i="4"/>
  <c r="M25" i="4"/>
  <c r="J25" i="4"/>
  <c r="G25" i="4"/>
  <c r="M24" i="4"/>
  <c r="J24" i="4"/>
  <c r="G24" i="4"/>
  <c r="M23" i="4"/>
  <c r="J23" i="4"/>
  <c r="G23" i="4"/>
  <c r="Q23" i="4" s="1"/>
  <c r="M22" i="4"/>
  <c r="G22" i="4"/>
  <c r="M21" i="4"/>
  <c r="J21" i="4"/>
  <c r="M20" i="4"/>
  <c r="J20" i="4"/>
  <c r="M19" i="4"/>
  <c r="J19" i="4"/>
  <c r="G19" i="4"/>
  <c r="Q19" i="4" s="1"/>
  <c r="M18" i="4"/>
  <c r="G18" i="4"/>
  <c r="M17" i="4"/>
  <c r="J17" i="4"/>
  <c r="G17" i="4"/>
  <c r="Q17" i="4" s="1"/>
  <c r="M16" i="4"/>
  <c r="G16" i="4"/>
  <c r="M15" i="4"/>
  <c r="J15" i="4"/>
  <c r="J14" i="4"/>
  <c r="G14" i="4"/>
  <c r="M13" i="4"/>
  <c r="G13" i="4"/>
  <c r="M12" i="4"/>
  <c r="G12" i="4"/>
  <c r="M11" i="4"/>
  <c r="J11" i="4"/>
  <c r="G11" i="4"/>
  <c r="Q11" i="4" s="1"/>
  <c r="M10" i="4"/>
  <c r="G10" i="4"/>
  <c r="M9" i="4"/>
  <c r="J9" i="4"/>
  <c r="M8" i="4"/>
  <c r="J8" i="4"/>
  <c r="G7" i="4"/>
  <c r="M6" i="4"/>
  <c r="G6" i="4"/>
  <c r="M5" i="4"/>
  <c r="J5" i="4"/>
  <c r="G5" i="4"/>
  <c r="M4" i="4"/>
  <c r="G4" i="4"/>
  <c r="Q4" i="4" l="1"/>
  <c r="Q111" i="4"/>
  <c r="Q25" i="4"/>
  <c r="Q18" i="4"/>
  <c r="Q24" i="4"/>
  <c r="Q41" i="4"/>
  <c r="Q22" i="4"/>
  <c r="Q42" i="4"/>
  <c r="Q6" i="4"/>
  <c r="Q110" i="4"/>
  <c r="Q16" i="4"/>
  <c r="Q12" i="4"/>
  <c r="Q9" i="4"/>
  <c r="Q13" i="4"/>
  <c r="Q7" i="4"/>
  <c r="Q10" i="4"/>
  <c r="Q8" i="4"/>
  <c r="Q5" i="4"/>
  <c r="Q14" i="4"/>
  <c r="Q26" i="4"/>
  <c r="Q127" i="4" l="1"/>
</calcChain>
</file>

<file path=xl/sharedStrings.xml><?xml version="1.0" encoding="utf-8"?>
<sst xmlns="http://schemas.openxmlformats.org/spreadsheetml/2006/main" count="288" uniqueCount="152">
  <si>
    <t xml:space="preserve">נספח הצעת המחיר - בית חולים קפלן </t>
  </si>
  <si>
    <t>מס' שורה</t>
  </si>
  <si>
    <t>מוצא / יעד</t>
  </si>
  <si>
    <t>יעד / מוצא</t>
  </si>
  <si>
    <t>מחיר כיוון למונית (1-3 אנשים)</t>
  </si>
  <si>
    <t>אחוז הנחה מונית</t>
  </si>
  <si>
    <t xml:space="preserve">מחיר כיוון לטרנזיט 10 ( 4-10 אנשים) </t>
  </si>
  <si>
    <t>אחוז הנחה טרנזיט 10</t>
  </si>
  <si>
    <t xml:space="preserve">מחיר כיוון לטרנזיט 19 (11-19 אנשים) </t>
  </si>
  <si>
    <t>אחוז הנחה טרנזיט 19</t>
  </si>
  <si>
    <t>אורות</t>
  </si>
  <si>
    <t>בית חולים קפלן</t>
  </si>
  <si>
    <t>אשדוד</t>
  </si>
  <si>
    <t>באר יעקב</t>
  </si>
  <si>
    <t>בית אלעזרי</t>
  </si>
  <si>
    <t>בני דרום</t>
  </si>
  <si>
    <t>בני עי"ש</t>
  </si>
  <si>
    <t>בני ראם</t>
  </si>
  <si>
    <t>גדרה</t>
  </si>
  <si>
    <t>גן יבנה</t>
  </si>
  <si>
    <t>חפץ חיים</t>
  </si>
  <si>
    <t>יבנה</t>
  </si>
  <si>
    <t>יד בנימין</t>
  </si>
  <si>
    <t>ישרש</t>
  </si>
  <si>
    <t>כפר אחים</t>
  </si>
  <si>
    <t>כפר גבירול</t>
  </si>
  <si>
    <t>כפר ורבורג</t>
  </si>
  <si>
    <t>כרמי יוסף</t>
  </si>
  <si>
    <t>לוד</t>
  </si>
  <si>
    <t>מזכרת בתיה</t>
  </si>
  <si>
    <t>מישר</t>
  </si>
  <si>
    <t>מצליח</t>
  </si>
  <si>
    <t>מרכז שפירא</t>
  </si>
  <si>
    <t>משמר איילון</t>
  </si>
  <si>
    <t>ניר גלים</t>
  </si>
  <si>
    <t>נס ציונה</t>
  </si>
  <si>
    <t>נען</t>
  </si>
  <si>
    <t>נצר חזני</t>
  </si>
  <si>
    <t>ערוגות</t>
  </si>
  <si>
    <t>עשרת</t>
  </si>
  <si>
    <t>קבוצת יבנה</t>
  </si>
  <si>
    <t>קבוצת שילר</t>
  </si>
  <si>
    <t>קרית מלאכי</t>
  </si>
  <si>
    <t>קרית משה</t>
  </si>
  <si>
    <t>קרית עקרון</t>
  </si>
  <si>
    <t>ראשון לציון</t>
  </si>
  <si>
    <t>רחובות</t>
  </si>
  <si>
    <t>רמלה</t>
  </si>
  <si>
    <t>שדה ניצן</t>
  </si>
  <si>
    <t>תוספת עיקוף במסלול עד 10 ק"מ</t>
  </si>
  <si>
    <t>תוספת עיקוף במסלול עד 20 ק"מ</t>
  </si>
  <si>
    <t xml:space="preserve">הערה למציע: </t>
  </si>
  <si>
    <t>שם הספק</t>
  </si>
  <si>
    <t>ח.פ.</t>
  </si>
  <si>
    <t>טלפון איש קשר</t>
  </si>
  <si>
    <t>גבעת ברנר</t>
  </si>
  <si>
    <t>בית גמליאל</t>
  </si>
  <si>
    <t>קדרון</t>
  </si>
  <si>
    <t>בניה</t>
  </si>
  <si>
    <t>חצב</t>
  </si>
  <si>
    <t>בן זכאי</t>
  </si>
  <si>
    <t>גאליה</t>
  </si>
  <si>
    <t>תל אביב</t>
  </si>
  <si>
    <t>תימורים</t>
  </si>
  <si>
    <t>כפר אביב</t>
  </si>
  <si>
    <t>בית עזרא</t>
  </si>
  <si>
    <t>חולון</t>
  </si>
  <si>
    <t>יד רמב"ם</t>
  </si>
  <si>
    <t>באר טוביה</t>
  </si>
  <si>
    <t>חצור-אשדוד</t>
  </si>
  <si>
    <t>משואות יצחק</t>
  </si>
  <si>
    <t>שפיר</t>
  </si>
  <si>
    <t>רמות מאיר</t>
  </si>
  <si>
    <t>זבדיאל</t>
  </si>
  <si>
    <t>אביגדור</t>
  </si>
  <si>
    <t>נווה מבטח</t>
  </si>
  <si>
    <t>פדיה</t>
  </si>
  <si>
    <t>גני יוחנן</t>
  </si>
  <si>
    <t>כפר הרי"ף</t>
  </si>
  <si>
    <t>כנות</t>
  </si>
  <si>
    <t>כפר בן נון</t>
  </si>
  <si>
    <t>קרית גת</t>
  </si>
  <si>
    <t>ירושלים</t>
  </si>
  <si>
    <t>כוכב השחר</t>
  </si>
  <si>
    <t>חיפה</t>
  </si>
  <si>
    <t>בת ים</t>
  </si>
  <si>
    <t>כפר סבא</t>
  </si>
  <si>
    <t>אשקלון</t>
  </si>
  <si>
    <t>פתח תקוה</t>
  </si>
  <si>
    <t>רעננה</t>
  </si>
  <si>
    <t>באר שבע</t>
  </si>
  <si>
    <t>הוד השרון</t>
  </si>
  <si>
    <t>אסף הרופא</t>
  </si>
  <si>
    <t>אסותא</t>
  </si>
  <si>
    <t>סורוקה</t>
  </si>
  <si>
    <t>בלינסון</t>
  </si>
  <si>
    <t>בר אילן</t>
  </si>
  <si>
    <t>הדסה הר הצופים</t>
  </si>
  <si>
    <t>תל השומר</t>
  </si>
  <si>
    <t>מכון ויצמן</t>
  </si>
  <si>
    <t>יפו</t>
  </si>
  <si>
    <t>ינון</t>
  </si>
  <si>
    <t>גמזו</t>
  </si>
  <si>
    <t>יציץ</t>
  </si>
  <si>
    <t>סתריה</t>
  </si>
  <si>
    <t>מודיעין</t>
  </si>
  <si>
    <t>חולדה</t>
  </si>
  <si>
    <t>שוהם</t>
  </si>
  <si>
    <t>אחוזת אתרוג</t>
  </si>
  <si>
    <t>חדרה</t>
  </si>
  <si>
    <t>הרצליה</t>
  </si>
  <si>
    <t>אחיעזר</t>
  </si>
  <si>
    <t>אחווה</t>
  </si>
  <si>
    <t>עפולה</t>
  </si>
  <si>
    <t>כפר מרדכי</t>
  </si>
  <si>
    <t>גבעתי</t>
  </si>
  <si>
    <t>תל נוף</t>
  </si>
  <si>
    <t>גבעת-וושינגטון</t>
  </si>
  <si>
    <t>בית חשמונאי</t>
  </si>
  <si>
    <t>גני הדר</t>
  </si>
  <si>
    <t>יהוד</t>
  </si>
  <si>
    <t>כפר ביל"ו</t>
  </si>
  <si>
    <t>רבדים</t>
  </si>
  <si>
    <t>סה"כ מחיר כיוון למונית (1-3 אנשים)</t>
  </si>
  <si>
    <t xml:space="preserve">סה"כ כיוון לטרנזיט 10 ( 4-10 אנשים) </t>
  </si>
  <si>
    <t>הכמויות המצוינות בטבלה הינן אומדן בלבד ואינן מחייבות את מקבל השירותים.</t>
  </si>
  <si>
    <t>כמות נסיעות שנתית משוערת מוניות</t>
  </si>
  <si>
    <t>כמות נסיעות שנתית משוערת טרנזיט 10</t>
  </si>
  <si>
    <t>הערות</t>
  </si>
  <si>
    <t>הזנה חופשית</t>
  </si>
  <si>
    <t>תמחור קבוע - לא ניתן לשינוי</t>
  </si>
  <si>
    <t>ראש העין</t>
  </si>
  <si>
    <t>רמת בית שמש</t>
  </si>
  <si>
    <t>תוספת תשלום הינה על מחיר הבסיס בלבד.</t>
  </si>
  <si>
    <t>סה"כ</t>
  </si>
  <si>
    <t>עלות שנתית מוערכת בש"ח (כמות מוערכת כפול מחיר לאחר הנחה)</t>
  </si>
  <si>
    <t>מחיר לטרנזיט 10 צמוד ליום שלם (8 שעות) עד 100 ק"מ</t>
  </si>
  <si>
    <t>מחיר לטרנזיט 10 צמוד ליום שלם (8 שעות) מעל 100-200 ק"מ</t>
  </si>
  <si>
    <t>מחיר תוספת ק"מ מעל 200 ק"מ לטרנזיט 10 צמוד ליום</t>
  </si>
  <si>
    <t>מחיר לטרנזיט 19 צמוד ליום שלם (8 שעות) עד 100 ק"מ</t>
  </si>
  <si>
    <t>מחיר לטרנזיט 19 צמוד ליום שלם (8 שעות) 100-200 ק"מ</t>
  </si>
  <si>
    <t>מחיר תוספת ק"מ מעל 200 ק"מ לטרנזיט 19 צמוד ליום</t>
  </si>
  <si>
    <t>מחיר לאוטובוס צמוד ליום שלם (8 שעות) עד 100 ק"מ</t>
  </si>
  <si>
    <t>מחיר לאוטובוס צמוד ליום שלם (8 שעות) 100-200 ק"מ</t>
  </si>
  <si>
    <t>מחיר תוספת ק"מ מעל 200 ק"מ לאוטובוס צמוד ליום שלם</t>
  </si>
  <si>
    <t xml:space="preserve">סה"כ מחיר כיוון לטרנזיט 19 (11-19 אנשים)  </t>
  </si>
  <si>
    <t>תוספת שבתות ו/או חגים למחיר הבסיס ב-%</t>
  </si>
  <si>
    <t>תוספת לילה ו/או מוצאי שבת לנסיעה ב-%</t>
  </si>
  <si>
    <t>כמות נסיעות שנתית משוערת טרנזיט 19</t>
  </si>
  <si>
    <t>מחיר לק"מ ליעדים חדשים- מונית, טרנזיט 10, טרנזיט 19</t>
  </si>
  <si>
    <t>בכל שורה רלבנטית יש למלא השדה הצבוע בתכלת</t>
  </si>
  <si>
    <t>תוספת לילות של שבת וחג לנסיעה ב-%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</si>
</sst>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₪&quot;\ #,##0.00;&quot;₪&quot;\ \-#,##0.00"/>
    <numFmt numFmtId="165" formatCode="_ * #,##0.00_ ;_ * \-#,##0.00_ ;_ * &quot;-&quot;??_ ;_ @_ "/>
    <numFmt numFmtId="166" formatCode="&quot;₪&quot;\ #,##0.00"/>
  </numFmts>
  <fonts count="15" x14ac:knownFonts="1"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2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26"/>
      <color rgb="FF002060"/>
      <name val="Arial"/>
      <family val="2"/>
      <scheme val="minor"/>
    </font>
    <font>
      <sz val="14"/>
      <name val="Arial"/>
      <family val="2"/>
      <scheme val="minor"/>
    </font>
    <font>
      <b/>
      <sz val="14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2" fillId="0" borderId="0"/>
    <xf numFmtId="0" fontId="13" fillId="0" borderId="27">
      <alignment horizontal="center" vertical="center"/>
    </xf>
    <xf numFmtId="0" fontId="14" fillId="0" borderId="28">
      <alignment horizontal="center" vertical="center" wrapText="1"/>
    </xf>
    <xf numFmtId="9" fontId="12" fillId="0" borderId="0" applyFont="0" applyFill="0" applyBorder="0" applyAlignment="0" applyProtection="0"/>
  </cellStyleXfs>
  <cellXfs count="60">
    <xf numFmtId="0" fontId="0" fillId="0" borderId="0" xfId="0"/>
    <xf numFmtId="10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</xf>
    <xf numFmtId="0" fontId="0" fillId="0" borderId="0" xfId="0" applyProtection="1"/>
    <xf numFmtId="10" fontId="5" fillId="3" borderId="22" xfId="0" applyNumberFormat="1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20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top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center" vertical="center" wrapText="1"/>
    </xf>
    <xf numFmtId="166" fontId="2" fillId="5" borderId="11" xfId="0" applyNumberFormat="1" applyFont="1" applyFill="1" applyBorder="1" applyAlignment="1" applyProtection="1">
      <alignment horizontal="center" vertical="center" wrapText="1"/>
    </xf>
    <xf numFmtId="10" fontId="2" fillId="5" borderId="10" xfId="0" applyNumberFormat="1" applyFont="1" applyFill="1" applyBorder="1" applyAlignment="1" applyProtection="1">
      <alignment horizontal="center" vertical="center" wrapText="1"/>
    </xf>
    <xf numFmtId="3" fontId="2" fillId="5" borderId="9" xfId="0" applyNumberFormat="1" applyFont="1" applyFill="1" applyBorder="1" applyAlignment="1" applyProtection="1">
      <alignment horizontal="center" vertical="center"/>
    </xf>
    <xf numFmtId="3" fontId="2" fillId="5" borderId="1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/>
    </xf>
    <xf numFmtId="164" fontId="2" fillId="5" borderId="3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9" fontId="2" fillId="5" borderId="8" xfId="1" applyFont="1" applyFill="1" applyBorder="1" applyAlignment="1" applyProtection="1">
      <alignment horizontal="center" vertical="center" wrapText="1"/>
    </xf>
    <xf numFmtId="9" fontId="2" fillId="5" borderId="1" xfId="1" applyFont="1" applyFill="1" applyBorder="1" applyAlignment="1" applyProtection="1">
      <alignment horizontal="center" vertical="center" wrapText="1"/>
    </xf>
    <xf numFmtId="9" fontId="2" fillId="5" borderId="9" xfId="1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/>
    </xf>
    <xf numFmtId="3" fontId="2" fillId="5" borderId="26" xfId="0" applyNumberFormat="1" applyFont="1" applyFill="1" applyBorder="1" applyAlignment="1" applyProtection="1">
      <alignment vertical="center"/>
    </xf>
    <xf numFmtId="166" fontId="2" fillId="5" borderId="16" xfId="0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166" fontId="5" fillId="5" borderId="11" xfId="0" applyNumberFormat="1" applyFont="1" applyFill="1" applyBorder="1" applyAlignment="1" applyProtection="1">
      <alignment horizontal="center" vertical="center" wrapText="1"/>
    </xf>
    <xf numFmtId="3" fontId="11" fillId="5" borderId="0" xfId="0" applyNumberFormat="1" applyFont="1" applyFill="1" applyBorder="1" applyAlignment="1" applyProtection="1">
      <alignment horizontal="center" vertical="center" wrapText="1"/>
    </xf>
    <xf numFmtId="166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right" vertical="center"/>
    </xf>
    <xf numFmtId="0" fontId="4" fillId="7" borderId="3" xfId="0" applyFont="1" applyFill="1" applyBorder="1" applyAlignment="1" applyProtection="1">
      <alignment horizontal="right" vertical="center"/>
    </xf>
    <xf numFmtId="0" fontId="4" fillId="7" borderId="4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" fillId="4" borderId="9" xfId="0" applyFont="1" applyFill="1" applyBorder="1" applyAlignment="1" applyProtection="1">
      <alignment horizontal="center" vertical="center"/>
    </xf>
    <xf numFmtId="166" fontId="2" fillId="5" borderId="9" xfId="0" applyNumberFormat="1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3" fontId="11" fillId="5" borderId="21" xfId="0" applyNumberFormat="1" applyFont="1" applyFill="1" applyBorder="1" applyAlignment="1" applyProtection="1">
      <alignment horizontal="center" vertical="center" wrapText="1"/>
    </xf>
    <xf numFmtId="3" fontId="11" fillId="5" borderId="25" xfId="0" applyNumberFormat="1" applyFont="1" applyFill="1" applyBorder="1" applyAlignment="1" applyProtection="1">
      <alignment horizontal="center" vertical="center" wrapText="1"/>
    </xf>
    <xf numFmtId="3" fontId="11" fillId="5" borderId="24" xfId="0" applyNumberFormat="1" applyFont="1" applyFill="1" applyBorder="1" applyAlignment="1" applyProtection="1">
      <alignment horizontal="center" vertical="center" wrapText="1"/>
    </xf>
  </cellXfs>
  <cellStyles count="7">
    <cellStyle name="Comma 2" xfId="2"/>
    <cellStyle name="HederStyleNoWrap" xfId="4"/>
    <cellStyle name="Normal" xfId="0" builtinId="0"/>
    <cellStyle name="Normal 2" xfId="3"/>
    <cellStyle name="Percent" xfId="1" builtinId="5"/>
    <cellStyle name="Percent 2" xfId="6"/>
    <cellStyle name="regularStyle" xf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7D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277205</xdr:colOff>
      <xdr:row>0</xdr:row>
      <xdr:rowOff>75207</xdr:rowOff>
    </xdr:from>
    <xdr:to>
      <xdr:col>1</xdr:col>
      <xdr:colOff>1003300</xdr:colOff>
      <xdr:row>0</xdr:row>
      <xdr:rowOff>787402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8097900" y="75207"/>
          <a:ext cx="1411895" cy="712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4"/>
  <sheetViews>
    <sheetView showGridLines="0" rightToLeft="1" tabSelected="1" zoomScale="70" zoomScaleNormal="7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F13" sqref="F13"/>
    </sheetView>
  </sheetViews>
  <sheetFormatPr defaultColWidth="9" defaultRowHeight="15" x14ac:dyDescent="0.2"/>
  <cols>
    <col min="1" max="1" width="9" style="10"/>
    <col min="2" max="2" width="59.375" style="47" customWidth="1"/>
    <col min="3" max="3" width="18.375" style="10" customWidth="1"/>
    <col min="4" max="4" width="26" style="10" customWidth="1"/>
    <col min="5" max="5" width="15.625" style="10" customWidth="1"/>
    <col min="6" max="6" width="11" style="10" customWidth="1"/>
    <col min="7" max="7" width="18" style="10" customWidth="1"/>
    <col min="8" max="8" width="19.25" style="10" customWidth="1"/>
    <col min="9" max="9" width="11.625" style="10" customWidth="1"/>
    <col min="10" max="10" width="18.125" style="10" customWidth="1"/>
    <col min="11" max="11" width="20.125" style="10" customWidth="1"/>
    <col min="12" max="12" width="12.125" style="10" customWidth="1"/>
    <col min="13" max="13" width="18.625" style="10" customWidth="1"/>
    <col min="14" max="14" width="14.875" style="10" customWidth="1"/>
    <col min="15" max="15" width="15.375" style="10" customWidth="1"/>
    <col min="16" max="16" width="14.875" style="10" customWidth="1"/>
    <col min="17" max="17" width="29.625" style="10" customWidth="1"/>
    <col min="18" max="16384" width="9" style="10"/>
  </cols>
  <sheetData>
    <row r="1" spans="1:17" ht="64.5" customHeight="1" thickBo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5"/>
    </row>
    <row r="2" spans="1:17" ht="64.5" customHeight="1" thickBot="1" x14ac:dyDescent="0.25">
      <c r="A2" s="55"/>
      <c r="B2" s="11" t="s">
        <v>150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s="20" customFormat="1" ht="57" customHeight="1" thickBot="1" x14ac:dyDescent="0.25">
      <c r="A3" s="12" t="s">
        <v>1</v>
      </c>
      <c r="B3" s="13" t="s">
        <v>2</v>
      </c>
      <c r="C3" s="14" t="s">
        <v>3</v>
      </c>
      <c r="D3" s="15" t="s">
        <v>128</v>
      </c>
      <c r="E3" s="16" t="s">
        <v>4</v>
      </c>
      <c r="F3" s="17" t="s">
        <v>5</v>
      </c>
      <c r="G3" s="18" t="s">
        <v>123</v>
      </c>
      <c r="H3" s="16" t="s">
        <v>6</v>
      </c>
      <c r="I3" s="17" t="s">
        <v>7</v>
      </c>
      <c r="J3" s="18" t="s">
        <v>124</v>
      </c>
      <c r="K3" s="16" t="s">
        <v>8</v>
      </c>
      <c r="L3" s="17" t="s">
        <v>9</v>
      </c>
      <c r="M3" s="19" t="s">
        <v>145</v>
      </c>
      <c r="N3" s="16" t="s">
        <v>126</v>
      </c>
      <c r="O3" s="18" t="s">
        <v>127</v>
      </c>
      <c r="P3" s="18" t="s">
        <v>148</v>
      </c>
      <c r="Q3" s="18" t="s">
        <v>135</v>
      </c>
    </row>
    <row r="4" spans="1:17" ht="15" customHeight="1" x14ac:dyDescent="0.2">
      <c r="A4" s="21">
        <v>1</v>
      </c>
      <c r="B4" s="53" t="s">
        <v>21</v>
      </c>
      <c r="C4" s="22" t="s">
        <v>11</v>
      </c>
      <c r="D4" s="8"/>
      <c r="E4" s="23">
        <v>86.292055449599999</v>
      </c>
      <c r="F4" s="1"/>
      <c r="G4" s="24">
        <f t="shared" ref="G4:G67" si="0">IF(E4&gt;0,E4-(E4*F4),"")</f>
        <v>86.292055449599999</v>
      </c>
      <c r="H4" s="23">
        <v>110</v>
      </c>
      <c r="I4" s="1"/>
      <c r="J4" s="24">
        <f>IF(H4&gt;0,H4-(H4*I4),"")</f>
        <v>110</v>
      </c>
      <c r="K4" s="23">
        <v>135</v>
      </c>
      <c r="L4" s="1"/>
      <c r="M4" s="24">
        <f t="shared" ref="M4:M67" si="1">IF(K4&gt;0,K4-(K4*L4),"")</f>
        <v>135</v>
      </c>
      <c r="N4" s="26">
        <v>1100</v>
      </c>
      <c r="O4" s="27">
        <v>24</v>
      </c>
      <c r="P4" s="27">
        <v>3</v>
      </c>
      <c r="Q4" s="24">
        <f>(G4*N4)+(J4*O4)+(P4*M4)</f>
        <v>97966.260994559998</v>
      </c>
    </row>
    <row r="5" spans="1:17" ht="15" customHeight="1" x14ac:dyDescent="0.2">
      <c r="A5" s="21">
        <v>2</v>
      </c>
      <c r="B5" s="53" t="s">
        <v>12</v>
      </c>
      <c r="C5" s="22" t="s">
        <v>11</v>
      </c>
      <c r="D5" s="8"/>
      <c r="E5" s="23">
        <v>129.43808317440002</v>
      </c>
      <c r="F5" s="1"/>
      <c r="G5" s="24">
        <f t="shared" si="0"/>
        <v>129.43808317440002</v>
      </c>
      <c r="H5" s="23">
        <v>165</v>
      </c>
      <c r="I5" s="1"/>
      <c r="J5" s="24">
        <f t="shared" ref="J5:J68" si="2">IF(H5&gt;0,H5-(H5*I5),"")</f>
        <v>165</v>
      </c>
      <c r="K5" s="23">
        <v>181.50000000000003</v>
      </c>
      <c r="L5" s="1"/>
      <c r="M5" s="24">
        <f t="shared" si="1"/>
        <v>181.50000000000003</v>
      </c>
      <c r="N5" s="26">
        <v>450</v>
      </c>
      <c r="O5" s="27">
        <v>3280</v>
      </c>
      <c r="P5" s="27">
        <v>410</v>
      </c>
      <c r="Q5" s="24">
        <f>(G5*N5)+(J5*O5)+(P5*M5)</f>
        <v>673862.13742847997</v>
      </c>
    </row>
    <row r="6" spans="1:17" ht="14.25" customHeight="1" x14ac:dyDescent="0.2">
      <c r="A6" s="21">
        <v>3</v>
      </c>
      <c r="B6" s="53" t="s">
        <v>28</v>
      </c>
      <c r="C6" s="22" t="s">
        <v>11</v>
      </c>
      <c r="D6" s="8"/>
      <c r="E6" s="23">
        <v>108.48144113664003</v>
      </c>
      <c r="F6" s="1"/>
      <c r="G6" s="24">
        <f t="shared" si="0"/>
        <v>108.48144113664003</v>
      </c>
      <c r="H6" s="23">
        <v>130</v>
      </c>
      <c r="I6" s="1"/>
      <c r="J6" s="24">
        <f t="shared" si="2"/>
        <v>130</v>
      </c>
      <c r="K6" s="23">
        <v>159.5</v>
      </c>
      <c r="L6" s="1"/>
      <c r="M6" s="24">
        <f t="shared" si="1"/>
        <v>159.5</v>
      </c>
      <c r="N6" s="26">
        <v>700</v>
      </c>
      <c r="O6" s="27">
        <v>760</v>
      </c>
      <c r="P6" s="27">
        <v>95</v>
      </c>
      <c r="Q6" s="24">
        <f>(G6*N6)+(J6*O6)+(P6*M6)</f>
        <v>189889.50879564803</v>
      </c>
    </row>
    <row r="7" spans="1:17" ht="15" customHeight="1" x14ac:dyDescent="0.2">
      <c r="A7" s="21">
        <v>4</v>
      </c>
      <c r="B7" s="53" t="s">
        <v>19</v>
      </c>
      <c r="C7" s="22" t="s">
        <v>11</v>
      </c>
      <c r="D7" s="8"/>
      <c r="E7" s="23">
        <v>154.88000000000002</v>
      </c>
      <c r="F7" s="1"/>
      <c r="G7" s="24">
        <f t="shared" si="0"/>
        <v>154.88000000000002</v>
      </c>
      <c r="H7" s="23">
        <v>154</v>
      </c>
      <c r="I7" s="54"/>
      <c r="J7" s="54">
        <f t="shared" si="2"/>
        <v>154</v>
      </c>
      <c r="K7" s="23">
        <v>165</v>
      </c>
      <c r="L7" s="1"/>
      <c r="M7" s="24">
        <f t="shared" si="1"/>
        <v>165</v>
      </c>
      <c r="N7" s="26">
        <v>50</v>
      </c>
      <c r="O7" s="27">
        <v>264</v>
      </c>
      <c r="P7" s="27">
        <v>33</v>
      </c>
      <c r="Q7" s="24">
        <f t="shared" ref="Q7:Q26" si="3">(G7*N7)+(J7*O7)+(P7*M7)</f>
        <v>53845</v>
      </c>
    </row>
    <row r="8" spans="1:17" ht="15" customHeight="1" x14ac:dyDescent="0.2">
      <c r="A8" s="21">
        <v>5</v>
      </c>
      <c r="B8" s="53" t="s">
        <v>42</v>
      </c>
      <c r="C8" s="22" t="s">
        <v>11</v>
      </c>
      <c r="D8" s="8"/>
      <c r="E8" s="23">
        <v>129.43808317440002</v>
      </c>
      <c r="F8" s="1"/>
      <c r="G8" s="24">
        <f>IF(E8&gt;0,E8-(E8*F8),"")</f>
        <v>129.43808317440002</v>
      </c>
      <c r="H8" s="23">
        <v>170</v>
      </c>
      <c r="I8" s="1"/>
      <c r="J8" s="24">
        <f t="shared" si="2"/>
        <v>170</v>
      </c>
      <c r="K8" s="23">
        <v>187.00000000000003</v>
      </c>
      <c r="L8" s="1"/>
      <c r="M8" s="24">
        <f t="shared" si="1"/>
        <v>187.00000000000003</v>
      </c>
      <c r="N8" s="26">
        <v>1600</v>
      </c>
      <c r="O8" s="27">
        <v>8</v>
      </c>
      <c r="P8" s="27">
        <v>1</v>
      </c>
      <c r="Q8" s="24">
        <f t="shared" si="3"/>
        <v>208647.93307904003</v>
      </c>
    </row>
    <row r="9" spans="1:17" ht="15" customHeight="1" x14ac:dyDescent="0.2">
      <c r="A9" s="21">
        <v>6</v>
      </c>
      <c r="B9" s="53" t="s">
        <v>24</v>
      </c>
      <c r="C9" s="22" t="s">
        <v>11</v>
      </c>
      <c r="D9" s="8"/>
      <c r="E9" s="23">
        <v>167.94800000000006</v>
      </c>
      <c r="F9" s="1"/>
      <c r="G9" s="24">
        <f t="shared" si="0"/>
        <v>167.94800000000006</v>
      </c>
      <c r="H9" s="23">
        <v>175</v>
      </c>
      <c r="I9" s="1"/>
      <c r="J9" s="24">
        <f t="shared" si="2"/>
        <v>175</v>
      </c>
      <c r="K9" s="23">
        <v>190</v>
      </c>
      <c r="L9" s="1"/>
      <c r="M9" s="24">
        <f t="shared" si="1"/>
        <v>190</v>
      </c>
      <c r="N9" s="26">
        <v>300</v>
      </c>
      <c r="O9" s="27">
        <v>8</v>
      </c>
      <c r="P9" s="27">
        <v>1</v>
      </c>
      <c r="Q9" s="24">
        <f t="shared" si="3"/>
        <v>51974.400000000016</v>
      </c>
    </row>
    <row r="10" spans="1:17" ht="15" customHeight="1" x14ac:dyDescent="0.2">
      <c r="A10" s="21">
        <v>7</v>
      </c>
      <c r="B10" s="53" t="s">
        <v>43</v>
      </c>
      <c r="C10" s="22" t="s">
        <v>11</v>
      </c>
      <c r="D10" s="8"/>
      <c r="E10" s="23">
        <v>55.473464217599997</v>
      </c>
      <c r="F10" s="1"/>
      <c r="G10" s="24">
        <f t="shared" si="0"/>
        <v>55.473464217599997</v>
      </c>
      <c r="H10" s="23">
        <v>89.903000000000006</v>
      </c>
      <c r="I10" s="1"/>
      <c r="J10" s="24">
        <f t="shared" si="2"/>
        <v>89.903000000000006</v>
      </c>
      <c r="K10" s="23">
        <v>107.88360000000002</v>
      </c>
      <c r="L10" s="1"/>
      <c r="M10" s="24">
        <f t="shared" si="1"/>
        <v>107.88360000000002</v>
      </c>
      <c r="N10" s="26">
        <v>20</v>
      </c>
      <c r="O10" s="27">
        <v>8</v>
      </c>
      <c r="P10" s="27">
        <v>1</v>
      </c>
      <c r="Q10" s="24">
        <f t="shared" si="3"/>
        <v>1936.576884352</v>
      </c>
    </row>
    <row r="11" spans="1:17" ht="15" customHeight="1" x14ac:dyDescent="0.2">
      <c r="A11" s="21">
        <v>8</v>
      </c>
      <c r="B11" s="53" t="s">
        <v>32</v>
      </c>
      <c r="C11" s="22" t="s">
        <v>11</v>
      </c>
      <c r="D11" s="8"/>
      <c r="E11" s="23">
        <v>141.76551966720004</v>
      </c>
      <c r="F11" s="1"/>
      <c r="G11" s="24">
        <f t="shared" si="0"/>
        <v>141.76551966720004</v>
      </c>
      <c r="H11" s="23">
        <v>185</v>
      </c>
      <c r="I11" s="25"/>
      <c r="J11" s="24">
        <f t="shared" si="2"/>
        <v>185</v>
      </c>
      <c r="K11" s="54"/>
      <c r="L11" s="25"/>
      <c r="M11" s="24" t="str">
        <f>IF(K11&gt;0,K11-(K11*L11),"")</f>
        <v/>
      </c>
      <c r="N11" s="26">
        <v>250</v>
      </c>
      <c r="O11" s="27">
        <v>0</v>
      </c>
      <c r="P11" s="27">
        <v>0</v>
      </c>
      <c r="Q11" s="24">
        <f>(G11*N11)</f>
        <v>35441.379916800011</v>
      </c>
    </row>
    <row r="12" spans="1:17" ht="15" customHeight="1" x14ac:dyDescent="0.2">
      <c r="A12" s="21">
        <v>9</v>
      </c>
      <c r="B12" s="53" t="s">
        <v>18</v>
      </c>
      <c r="C12" s="22" t="s">
        <v>11</v>
      </c>
      <c r="D12" s="8"/>
      <c r="E12" s="23">
        <v>86.292055449599999</v>
      </c>
      <c r="F12" s="1"/>
      <c r="G12" s="24">
        <f t="shared" si="0"/>
        <v>86.292055449599999</v>
      </c>
      <c r="H12" s="23">
        <v>110</v>
      </c>
      <c r="I12" s="1"/>
      <c r="J12" s="24">
        <f t="shared" si="2"/>
        <v>110</v>
      </c>
      <c r="K12" s="23">
        <v>123.42000000000002</v>
      </c>
      <c r="L12" s="1"/>
      <c r="M12" s="24">
        <f t="shared" si="1"/>
        <v>123.42000000000002</v>
      </c>
      <c r="N12" s="26">
        <v>650</v>
      </c>
      <c r="O12" s="27">
        <v>88</v>
      </c>
      <c r="P12" s="27">
        <v>11</v>
      </c>
      <c r="Q12" s="24">
        <f t="shared" si="3"/>
        <v>67127.456042239995</v>
      </c>
    </row>
    <row r="13" spans="1:17" ht="15" customHeight="1" x14ac:dyDescent="0.2">
      <c r="A13" s="21">
        <v>10</v>
      </c>
      <c r="B13" s="53" t="s">
        <v>47</v>
      </c>
      <c r="C13" s="22" t="s">
        <v>11</v>
      </c>
      <c r="D13" s="8"/>
      <c r="E13" s="23">
        <v>96.154004643839997</v>
      </c>
      <c r="F13" s="1"/>
      <c r="G13" s="24">
        <f t="shared" si="0"/>
        <v>96.154004643839997</v>
      </c>
      <c r="H13" s="23">
        <v>115</v>
      </c>
      <c r="I13" s="1"/>
      <c r="J13" s="24">
        <f t="shared" si="2"/>
        <v>115</v>
      </c>
      <c r="K13" s="23">
        <v>135</v>
      </c>
      <c r="L13" s="1"/>
      <c r="M13" s="24">
        <f t="shared" si="1"/>
        <v>135</v>
      </c>
      <c r="N13" s="26">
        <v>700</v>
      </c>
      <c r="O13" s="27">
        <v>8</v>
      </c>
      <c r="P13" s="27">
        <v>1</v>
      </c>
      <c r="Q13" s="24">
        <f>(G13*N13)+(J13*O13)+(P13*M13)</f>
        <v>68362.803250687997</v>
      </c>
    </row>
    <row r="14" spans="1:17" ht="15" customHeight="1" x14ac:dyDescent="0.2">
      <c r="A14" s="21">
        <v>11</v>
      </c>
      <c r="B14" s="53" t="s">
        <v>16</v>
      </c>
      <c r="C14" s="22" t="s">
        <v>11</v>
      </c>
      <c r="D14" s="8"/>
      <c r="E14" s="23">
        <v>104.50000000000001</v>
      </c>
      <c r="F14" s="1"/>
      <c r="G14" s="24">
        <f t="shared" si="0"/>
        <v>104.50000000000001</v>
      </c>
      <c r="H14" s="23">
        <v>120</v>
      </c>
      <c r="I14" s="1"/>
      <c r="J14" s="24">
        <f t="shared" si="2"/>
        <v>120</v>
      </c>
      <c r="K14" s="23">
        <v>145</v>
      </c>
      <c r="L14" s="1"/>
      <c r="M14" s="24">
        <f t="shared" si="1"/>
        <v>145</v>
      </c>
      <c r="N14" s="26">
        <v>300</v>
      </c>
      <c r="O14" s="27">
        <v>8</v>
      </c>
      <c r="P14" s="27">
        <v>1</v>
      </c>
      <c r="Q14" s="24">
        <f t="shared" si="3"/>
        <v>32455.000000000004</v>
      </c>
    </row>
    <row r="15" spans="1:17" ht="15" customHeight="1" x14ac:dyDescent="0.2">
      <c r="A15" s="21">
        <v>12</v>
      </c>
      <c r="B15" s="53" t="s">
        <v>27</v>
      </c>
      <c r="C15" s="22" t="s">
        <v>11</v>
      </c>
      <c r="D15" s="8"/>
      <c r="E15" s="23">
        <v>167.94800000000006</v>
      </c>
      <c r="F15" s="1"/>
      <c r="G15" s="24">
        <f t="shared" si="0"/>
        <v>167.94800000000006</v>
      </c>
      <c r="H15" s="54"/>
      <c r="I15" s="25"/>
      <c r="J15" s="24" t="str">
        <f t="shared" si="2"/>
        <v/>
      </c>
      <c r="K15" s="54"/>
      <c r="L15" s="25"/>
      <c r="M15" s="24" t="str">
        <f t="shared" si="1"/>
        <v/>
      </c>
      <c r="N15" s="26">
        <v>10</v>
      </c>
      <c r="O15" s="27"/>
      <c r="P15" s="27"/>
      <c r="Q15" s="24">
        <f>(G15*N15)</f>
        <v>1679.4800000000007</v>
      </c>
    </row>
    <row r="16" spans="1:17" ht="15" customHeight="1" x14ac:dyDescent="0.2">
      <c r="A16" s="21">
        <v>13</v>
      </c>
      <c r="B16" s="53" t="s">
        <v>46</v>
      </c>
      <c r="C16" s="22" t="s">
        <v>11</v>
      </c>
      <c r="D16" s="8"/>
      <c r="E16" s="23">
        <v>38.720000000000006</v>
      </c>
      <c r="F16" s="1"/>
      <c r="G16" s="24">
        <f t="shared" si="0"/>
        <v>38.720000000000006</v>
      </c>
      <c r="H16" s="23">
        <v>73.955200000000005</v>
      </c>
      <c r="I16" s="1"/>
      <c r="J16" s="24">
        <f t="shared" si="2"/>
        <v>73.955200000000005</v>
      </c>
      <c r="K16" s="23">
        <v>85</v>
      </c>
      <c r="L16" s="1"/>
      <c r="M16" s="24">
        <f t="shared" si="1"/>
        <v>85</v>
      </c>
      <c r="N16" s="26">
        <v>600</v>
      </c>
      <c r="O16" s="27">
        <v>880</v>
      </c>
      <c r="P16" s="27">
        <v>110</v>
      </c>
      <c r="Q16" s="24">
        <f t="shared" si="3"/>
        <v>97662.576000000001</v>
      </c>
    </row>
    <row r="17" spans="1:17" ht="15" customHeight="1" x14ac:dyDescent="0.2">
      <c r="A17" s="21">
        <v>14</v>
      </c>
      <c r="B17" s="53" t="s">
        <v>13</v>
      </c>
      <c r="C17" s="22" t="s">
        <v>11</v>
      </c>
      <c r="D17" s="8"/>
      <c r="E17" s="23">
        <v>103.84220000000001</v>
      </c>
      <c r="F17" s="1"/>
      <c r="G17" s="24">
        <f t="shared" si="0"/>
        <v>103.84220000000001</v>
      </c>
      <c r="H17" s="54"/>
      <c r="I17" s="25"/>
      <c r="J17" s="24" t="str">
        <f t="shared" si="2"/>
        <v/>
      </c>
      <c r="K17" s="54"/>
      <c r="L17" s="25"/>
      <c r="M17" s="24" t="str">
        <f t="shared" si="1"/>
        <v/>
      </c>
      <c r="N17" s="26">
        <v>70</v>
      </c>
      <c r="O17" s="27"/>
      <c r="P17" s="27"/>
      <c r="Q17" s="24">
        <f>(G17*N17)</f>
        <v>7268.9540000000006</v>
      </c>
    </row>
    <row r="18" spans="1:17" ht="15" customHeight="1" x14ac:dyDescent="0.2">
      <c r="A18" s="21">
        <v>15</v>
      </c>
      <c r="B18" s="53" t="s">
        <v>29</v>
      </c>
      <c r="C18" s="22" t="s">
        <v>11</v>
      </c>
      <c r="D18" s="8"/>
      <c r="E18" s="23">
        <v>67.800900710400001</v>
      </c>
      <c r="F18" s="1"/>
      <c r="G18" s="24">
        <f t="shared" si="0"/>
        <v>67.800900710400001</v>
      </c>
      <c r="H18" s="23">
        <v>82.5</v>
      </c>
      <c r="I18" s="1"/>
      <c r="J18" s="24">
        <f t="shared" si="2"/>
        <v>82.5</v>
      </c>
      <c r="K18" s="23">
        <v>90</v>
      </c>
      <c r="L18" s="1"/>
      <c r="M18" s="24">
        <f t="shared" si="1"/>
        <v>90</v>
      </c>
      <c r="N18" s="26">
        <v>75</v>
      </c>
      <c r="O18" s="27">
        <v>880</v>
      </c>
      <c r="P18" s="27">
        <v>110</v>
      </c>
      <c r="Q18" s="24">
        <f t="shared" si="3"/>
        <v>87585.067553279994</v>
      </c>
    </row>
    <row r="19" spans="1:17" ht="15" customHeight="1" x14ac:dyDescent="0.2">
      <c r="A19" s="21">
        <v>16</v>
      </c>
      <c r="B19" s="53" t="s">
        <v>31</v>
      </c>
      <c r="C19" s="22" t="s">
        <v>11</v>
      </c>
      <c r="D19" s="8"/>
      <c r="E19" s="23">
        <v>103.79380000000002</v>
      </c>
      <c r="F19" s="1"/>
      <c r="G19" s="24">
        <f t="shared" si="0"/>
        <v>103.79380000000002</v>
      </c>
      <c r="H19" s="54"/>
      <c r="I19" s="25"/>
      <c r="J19" s="24" t="str">
        <f t="shared" si="2"/>
        <v/>
      </c>
      <c r="K19" s="54"/>
      <c r="L19" s="25"/>
      <c r="M19" s="24" t="str">
        <f t="shared" si="1"/>
        <v/>
      </c>
      <c r="N19" s="26">
        <v>100</v>
      </c>
      <c r="O19" s="27">
        <v>0</v>
      </c>
      <c r="P19" s="27">
        <v>0</v>
      </c>
      <c r="Q19" s="24">
        <f>(G19*N19)</f>
        <v>10379.380000000001</v>
      </c>
    </row>
    <row r="20" spans="1:17" ht="15" customHeight="1" x14ac:dyDescent="0.2">
      <c r="A20" s="21">
        <v>17</v>
      </c>
      <c r="B20" s="53" t="s">
        <v>20</v>
      </c>
      <c r="C20" s="22" t="s">
        <v>11</v>
      </c>
      <c r="D20" s="8"/>
      <c r="E20" s="23">
        <v>106.90350000000001</v>
      </c>
      <c r="F20" s="1"/>
      <c r="G20" s="24">
        <f t="shared" si="0"/>
        <v>106.90350000000001</v>
      </c>
      <c r="H20" s="54"/>
      <c r="I20" s="25"/>
      <c r="J20" s="24" t="str">
        <f t="shared" si="2"/>
        <v/>
      </c>
      <c r="K20" s="54"/>
      <c r="L20" s="25"/>
      <c r="M20" s="24" t="str">
        <f t="shared" si="1"/>
        <v/>
      </c>
      <c r="N20" s="26">
        <v>210</v>
      </c>
      <c r="O20" s="27"/>
      <c r="P20" s="27"/>
      <c r="Q20" s="24">
        <f>(G20*N20)</f>
        <v>22449.735000000001</v>
      </c>
    </row>
    <row r="21" spans="1:17" ht="15" customHeight="1" x14ac:dyDescent="0.2">
      <c r="A21" s="21">
        <v>18</v>
      </c>
      <c r="B21" s="53" t="s">
        <v>17</v>
      </c>
      <c r="C21" s="22" t="s">
        <v>11</v>
      </c>
      <c r="D21" s="8"/>
      <c r="E21" s="23">
        <v>106.90350000000001</v>
      </c>
      <c r="F21" s="1"/>
      <c r="G21" s="24">
        <f t="shared" si="0"/>
        <v>106.90350000000001</v>
      </c>
      <c r="H21" s="54"/>
      <c r="I21" s="25"/>
      <c r="J21" s="24" t="str">
        <f t="shared" si="2"/>
        <v/>
      </c>
      <c r="K21" s="54"/>
      <c r="L21" s="25"/>
      <c r="M21" s="24" t="str">
        <f t="shared" si="1"/>
        <v/>
      </c>
      <c r="N21" s="26">
        <v>80</v>
      </c>
      <c r="O21" s="27"/>
      <c r="P21" s="27"/>
      <c r="Q21" s="24">
        <f>(G21*N21)</f>
        <v>8552.2800000000007</v>
      </c>
    </row>
    <row r="22" spans="1:17" ht="15" customHeight="1" x14ac:dyDescent="0.2">
      <c r="A22" s="21">
        <v>19</v>
      </c>
      <c r="B22" s="53" t="s">
        <v>25</v>
      </c>
      <c r="C22" s="22" t="s">
        <v>11</v>
      </c>
      <c r="D22" s="8"/>
      <c r="E22" s="23">
        <v>61.637182464000006</v>
      </c>
      <c r="F22" s="1"/>
      <c r="G22" s="24">
        <f t="shared" si="0"/>
        <v>61.637182464000006</v>
      </c>
      <c r="H22" s="23">
        <v>89.903000000000006</v>
      </c>
      <c r="I22" s="1"/>
      <c r="J22" s="24">
        <v>75</v>
      </c>
      <c r="K22" s="23">
        <v>89</v>
      </c>
      <c r="L22" s="1"/>
      <c r="M22" s="24">
        <f t="shared" si="1"/>
        <v>89</v>
      </c>
      <c r="N22" s="26">
        <v>20</v>
      </c>
      <c r="O22" s="27">
        <v>640</v>
      </c>
      <c r="P22" s="27">
        <v>80</v>
      </c>
      <c r="Q22" s="24">
        <f t="shared" si="3"/>
        <v>56352.743649279997</v>
      </c>
    </row>
    <row r="23" spans="1:17" ht="15" customHeight="1" x14ac:dyDescent="0.2">
      <c r="A23" s="21">
        <v>20</v>
      </c>
      <c r="B23" s="53" t="s">
        <v>26</v>
      </c>
      <c r="C23" s="22" t="s">
        <v>11</v>
      </c>
      <c r="D23" s="8"/>
      <c r="E23" s="23">
        <v>167.94800000000006</v>
      </c>
      <c r="F23" s="1"/>
      <c r="G23" s="24">
        <f t="shared" si="0"/>
        <v>167.94800000000006</v>
      </c>
      <c r="H23" s="54"/>
      <c r="I23" s="25"/>
      <c r="J23" s="24" t="str">
        <f t="shared" si="2"/>
        <v/>
      </c>
      <c r="K23" s="54"/>
      <c r="L23" s="25"/>
      <c r="M23" s="24" t="str">
        <f t="shared" si="1"/>
        <v/>
      </c>
      <c r="N23" s="26">
        <v>50</v>
      </c>
      <c r="O23" s="27">
        <v>0</v>
      </c>
      <c r="P23" s="27">
        <v>0</v>
      </c>
      <c r="Q23" s="28">
        <f>(G23*N23)</f>
        <v>8397.4000000000033</v>
      </c>
    </row>
    <row r="24" spans="1:17" ht="15" customHeight="1" x14ac:dyDescent="0.2">
      <c r="A24" s="21">
        <v>21</v>
      </c>
      <c r="B24" s="53" t="s">
        <v>34</v>
      </c>
      <c r="C24" s="22" t="s">
        <v>11</v>
      </c>
      <c r="D24" s="8"/>
      <c r="E24" s="23">
        <v>149.4229</v>
      </c>
      <c r="F24" s="1"/>
      <c r="G24" s="24">
        <f t="shared" si="0"/>
        <v>149.4229</v>
      </c>
      <c r="H24" s="23">
        <v>170</v>
      </c>
      <c r="I24" s="1"/>
      <c r="J24" s="24">
        <f t="shared" si="2"/>
        <v>170</v>
      </c>
      <c r="K24" s="23">
        <v>190</v>
      </c>
      <c r="L24" s="1"/>
      <c r="M24" s="24">
        <f t="shared" si="1"/>
        <v>190</v>
      </c>
      <c r="N24" s="26">
        <v>70</v>
      </c>
      <c r="O24" s="27">
        <v>216</v>
      </c>
      <c r="P24" s="27">
        <v>27</v>
      </c>
      <c r="Q24" s="24">
        <f t="shared" si="3"/>
        <v>52309.603000000003</v>
      </c>
    </row>
    <row r="25" spans="1:17" ht="15" customHeight="1" x14ac:dyDescent="0.2">
      <c r="A25" s="21">
        <v>22</v>
      </c>
      <c r="B25" s="53" t="s">
        <v>15</v>
      </c>
      <c r="C25" s="22" t="s">
        <v>11</v>
      </c>
      <c r="D25" s="8"/>
      <c r="E25" s="23">
        <v>149.4229</v>
      </c>
      <c r="F25" s="1"/>
      <c r="G25" s="24">
        <f t="shared" si="0"/>
        <v>149.4229</v>
      </c>
      <c r="H25" s="23">
        <v>170</v>
      </c>
      <c r="I25" s="1"/>
      <c r="J25" s="24">
        <f t="shared" si="2"/>
        <v>170</v>
      </c>
      <c r="K25" s="23">
        <v>190</v>
      </c>
      <c r="L25" s="1"/>
      <c r="M25" s="24">
        <f t="shared" si="1"/>
        <v>190</v>
      </c>
      <c r="N25" s="26">
        <v>10</v>
      </c>
      <c r="O25" s="27">
        <v>8</v>
      </c>
      <c r="P25" s="27">
        <v>1</v>
      </c>
      <c r="Q25" s="24">
        <f t="shared" si="3"/>
        <v>3044.2290000000003</v>
      </c>
    </row>
    <row r="26" spans="1:17" ht="15" customHeight="1" x14ac:dyDescent="0.2">
      <c r="A26" s="21">
        <v>23</v>
      </c>
      <c r="B26" s="53" t="s">
        <v>44</v>
      </c>
      <c r="C26" s="22" t="s">
        <v>11</v>
      </c>
      <c r="D26" s="8"/>
      <c r="E26" s="23">
        <v>59.171695165440006</v>
      </c>
      <c r="F26" s="1"/>
      <c r="G26" s="24">
        <f t="shared" si="0"/>
        <v>59.171695165440006</v>
      </c>
      <c r="H26" s="23">
        <v>81.735500000000016</v>
      </c>
      <c r="I26" s="1"/>
      <c r="J26" s="24">
        <f t="shared" si="2"/>
        <v>81.735500000000016</v>
      </c>
      <c r="K26" s="23">
        <v>88</v>
      </c>
      <c r="L26" s="1"/>
      <c r="M26" s="24">
        <f t="shared" si="1"/>
        <v>88</v>
      </c>
      <c r="N26" s="26">
        <v>75</v>
      </c>
      <c r="O26" s="27">
        <v>8</v>
      </c>
      <c r="P26" s="27">
        <v>1</v>
      </c>
      <c r="Q26" s="24">
        <f t="shared" si="3"/>
        <v>5179.7611374080006</v>
      </c>
    </row>
    <row r="27" spans="1:17" ht="15" customHeight="1" x14ac:dyDescent="0.2">
      <c r="A27" s="21">
        <v>24</v>
      </c>
      <c r="B27" s="53" t="s">
        <v>22</v>
      </c>
      <c r="C27" s="22" t="s">
        <v>11</v>
      </c>
      <c r="D27" s="8"/>
      <c r="E27" s="23">
        <v>106.90350000000001</v>
      </c>
      <c r="F27" s="1"/>
      <c r="G27" s="24">
        <f t="shared" si="0"/>
        <v>106.90350000000001</v>
      </c>
      <c r="H27" s="54"/>
      <c r="I27" s="25"/>
      <c r="J27" s="24" t="str">
        <f t="shared" si="2"/>
        <v/>
      </c>
      <c r="K27" s="54"/>
      <c r="L27" s="25"/>
      <c r="M27" s="24" t="str">
        <f t="shared" si="1"/>
        <v/>
      </c>
      <c r="N27" s="26">
        <v>30</v>
      </c>
      <c r="O27" s="27"/>
      <c r="P27" s="27"/>
      <c r="Q27" s="24">
        <f t="shared" ref="Q27:Q40" si="4">(G27*N27)</f>
        <v>3207.1050000000005</v>
      </c>
    </row>
    <row r="28" spans="1:17" ht="15" customHeight="1" x14ac:dyDescent="0.2">
      <c r="A28" s="21">
        <v>25</v>
      </c>
      <c r="B28" s="53" t="s">
        <v>40</v>
      </c>
      <c r="C28" s="22" t="s">
        <v>11</v>
      </c>
      <c r="D28" s="8"/>
      <c r="E28" s="23">
        <v>91.584900000000005</v>
      </c>
      <c r="F28" s="1"/>
      <c r="G28" s="24">
        <f t="shared" si="0"/>
        <v>91.584900000000005</v>
      </c>
      <c r="H28" s="54"/>
      <c r="I28" s="25"/>
      <c r="J28" s="24" t="str">
        <f t="shared" si="2"/>
        <v/>
      </c>
      <c r="K28" s="54"/>
      <c r="L28" s="25"/>
      <c r="M28" s="24" t="str">
        <f t="shared" si="1"/>
        <v/>
      </c>
      <c r="N28" s="26">
        <v>10</v>
      </c>
      <c r="O28" s="27"/>
      <c r="P28" s="27"/>
      <c r="Q28" s="24">
        <f t="shared" si="4"/>
        <v>915.84900000000005</v>
      </c>
    </row>
    <row r="29" spans="1:17" ht="15" customHeight="1" x14ac:dyDescent="0.2">
      <c r="A29" s="21">
        <v>26</v>
      </c>
      <c r="B29" s="53" t="s">
        <v>36</v>
      </c>
      <c r="C29" s="22" t="s">
        <v>11</v>
      </c>
      <c r="D29" s="8"/>
      <c r="E29" s="23">
        <v>42.80980000000001</v>
      </c>
      <c r="F29" s="1"/>
      <c r="G29" s="24">
        <f t="shared" si="0"/>
        <v>42.80980000000001</v>
      </c>
      <c r="H29" s="54"/>
      <c r="I29" s="25"/>
      <c r="J29" s="24" t="str">
        <f t="shared" si="2"/>
        <v/>
      </c>
      <c r="K29" s="54"/>
      <c r="L29" s="25"/>
      <c r="M29" s="24" t="str">
        <f t="shared" si="1"/>
        <v/>
      </c>
      <c r="N29" s="26">
        <v>5</v>
      </c>
      <c r="O29" s="27"/>
      <c r="P29" s="27"/>
      <c r="Q29" s="24">
        <f t="shared" si="4"/>
        <v>214.04900000000004</v>
      </c>
    </row>
    <row r="30" spans="1:17" ht="15" customHeight="1" x14ac:dyDescent="0.2">
      <c r="A30" s="21">
        <v>27</v>
      </c>
      <c r="B30" s="53" t="s">
        <v>37</v>
      </c>
      <c r="C30" s="22" t="s">
        <v>11</v>
      </c>
      <c r="D30" s="8"/>
      <c r="E30" s="23">
        <v>106.90350000000001</v>
      </c>
      <c r="F30" s="1"/>
      <c r="G30" s="24">
        <f t="shared" si="0"/>
        <v>106.90350000000001</v>
      </c>
      <c r="H30" s="54"/>
      <c r="I30" s="25"/>
      <c r="J30" s="24" t="str">
        <f t="shared" si="2"/>
        <v/>
      </c>
      <c r="K30" s="54"/>
      <c r="L30" s="25"/>
      <c r="M30" s="24" t="str">
        <f t="shared" si="1"/>
        <v/>
      </c>
      <c r="N30" s="26">
        <v>25</v>
      </c>
      <c r="O30" s="27"/>
      <c r="P30" s="27"/>
      <c r="Q30" s="24">
        <f t="shared" si="4"/>
        <v>2672.5875000000001</v>
      </c>
    </row>
    <row r="31" spans="1:17" ht="15" customHeight="1" x14ac:dyDescent="0.2">
      <c r="A31" s="21">
        <v>28</v>
      </c>
      <c r="B31" s="53" t="s">
        <v>39</v>
      </c>
      <c r="C31" s="22" t="s">
        <v>11</v>
      </c>
      <c r="D31" s="8"/>
      <c r="E31" s="23">
        <v>97.719600000000028</v>
      </c>
      <c r="F31" s="1"/>
      <c r="G31" s="24">
        <f t="shared" si="0"/>
        <v>97.719600000000028</v>
      </c>
      <c r="H31" s="54"/>
      <c r="I31" s="25"/>
      <c r="J31" s="24" t="str">
        <f t="shared" si="2"/>
        <v/>
      </c>
      <c r="K31" s="54"/>
      <c r="L31" s="25"/>
      <c r="M31" s="24" t="str">
        <f t="shared" si="1"/>
        <v/>
      </c>
      <c r="N31" s="26">
        <v>5</v>
      </c>
      <c r="O31" s="27"/>
      <c r="P31" s="27"/>
      <c r="Q31" s="24">
        <f t="shared" si="4"/>
        <v>488.59800000000013</v>
      </c>
    </row>
    <row r="32" spans="1:17" ht="15" customHeight="1" x14ac:dyDescent="0.2">
      <c r="A32" s="21">
        <v>29</v>
      </c>
      <c r="B32" s="29" t="s">
        <v>48</v>
      </c>
      <c r="C32" s="22" t="s">
        <v>11</v>
      </c>
      <c r="D32" s="8"/>
      <c r="E32" s="23">
        <v>242.00000000000006</v>
      </c>
      <c r="F32" s="1"/>
      <c r="G32" s="24">
        <f t="shared" si="0"/>
        <v>242.00000000000006</v>
      </c>
      <c r="H32" s="54"/>
      <c r="I32" s="25"/>
      <c r="J32" s="24" t="str">
        <f t="shared" si="2"/>
        <v/>
      </c>
      <c r="K32" s="54"/>
      <c r="L32" s="25"/>
      <c r="M32" s="24" t="str">
        <f t="shared" si="1"/>
        <v/>
      </c>
      <c r="N32" s="26">
        <v>30</v>
      </c>
      <c r="O32" s="27"/>
      <c r="P32" s="27"/>
      <c r="Q32" s="24">
        <f t="shared" si="4"/>
        <v>7260.0000000000018</v>
      </c>
    </row>
    <row r="33" spans="1:17" ht="15" customHeight="1" x14ac:dyDescent="0.2">
      <c r="A33" s="21">
        <v>30</v>
      </c>
      <c r="B33" s="53" t="s">
        <v>55</v>
      </c>
      <c r="C33" s="22" t="s">
        <v>11</v>
      </c>
      <c r="D33" s="8"/>
      <c r="E33" s="23">
        <v>39.240300000000005</v>
      </c>
      <c r="F33" s="1"/>
      <c r="G33" s="24">
        <f t="shared" si="0"/>
        <v>39.240300000000005</v>
      </c>
      <c r="H33" s="54"/>
      <c r="I33" s="25"/>
      <c r="J33" s="24" t="str">
        <f t="shared" si="2"/>
        <v/>
      </c>
      <c r="K33" s="54"/>
      <c r="L33" s="25"/>
      <c r="M33" s="24" t="str">
        <f t="shared" si="1"/>
        <v/>
      </c>
      <c r="N33" s="26">
        <v>5</v>
      </c>
      <c r="O33" s="27"/>
      <c r="P33" s="27"/>
      <c r="Q33" s="24">
        <f t="shared" si="4"/>
        <v>196.20150000000001</v>
      </c>
    </row>
    <row r="34" spans="1:17" ht="15" customHeight="1" x14ac:dyDescent="0.2">
      <c r="A34" s="21">
        <v>31</v>
      </c>
      <c r="B34" s="53" t="s">
        <v>14</v>
      </c>
      <c r="C34" s="22" t="s">
        <v>11</v>
      </c>
      <c r="D34" s="8"/>
      <c r="E34" s="23">
        <v>39.663800000000009</v>
      </c>
      <c r="F34" s="1"/>
      <c r="G34" s="24">
        <f t="shared" si="0"/>
        <v>39.663800000000009</v>
      </c>
      <c r="H34" s="54"/>
      <c r="I34" s="25"/>
      <c r="J34" s="24" t="str">
        <f t="shared" si="2"/>
        <v/>
      </c>
      <c r="K34" s="54"/>
      <c r="L34" s="25"/>
      <c r="M34" s="24" t="str">
        <f t="shared" si="1"/>
        <v/>
      </c>
      <c r="N34" s="26">
        <v>5</v>
      </c>
      <c r="O34" s="27"/>
      <c r="P34" s="27"/>
      <c r="Q34" s="24">
        <f t="shared" si="4"/>
        <v>198.31900000000005</v>
      </c>
    </row>
    <row r="35" spans="1:17" ht="15" customHeight="1" x14ac:dyDescent="0.2">
      <c r="A35" s="21">
        <v>32</v>
      </c>
      <c r="B35" s="53" t="s">
        <v>56</v>
      </c>
      <c r="C35" s="22" t="s">
        <v>11</v>
      </c>
      <c r="D35" s="8"/>
      <c r="E35" s="23">
        <v>100.76880000000001</v>
      </c>
      <c r="F35" s="1"/>
      <c r="G35" s="24">
        <f t="shared" si="0"/>
        <v>100.76880000000001</v>
      </c>
      <c r="H35" s="54"/>
      <c r="I35" s="25"/>
      <c r="J35" s="24" t="str">
        <f t="shared" si="2"/>
        <v/>
      </c>
      <c r="K35" s="54"/>
      <c r="L35" s="25"/>
      <c r="M35" s="24" t="str">
        <f t="shared" si="1"/>
        <v/>
      </c>
      <c r="N35" s="26">
        <v>15</v>
      </c>
      <c r="O35" s="27"/>
      <c r="P35" s="27"/>
      <c r="Q35" s="24">
        <f t="shared" si="4"/>
        <v>1511.5320000000002</v>
      </c>
    </row>
    <row r="36" spans="1:17" ht="15" customHeight="1" x14ac:dyDescent="0.2">
      <c r="A36" s="21">
        <v>33</v>
      </c>
      <c r="B36" s="29" t="s">
        <v>57</v>
      </c>
      <c r="C36" s="22" t="s">
        <v>11</v>
      </c>
      <c r="D36" s="8"/>
      <c r="E36" s="23">
        <v>84.337000000000018</v>
      </c>
      <c r="F36" s="1"/>
      <c r="G36" s="24">
        <f t="shared" si="0"/>
        <v>84.337000000000018</v>
      </c>
      <c r="H36" s="54"/>
      <c r="I36" s="25"/>
      <c r="J36" s="24" t="str">
        <f t="shared" si="2"/>
        <v/>
      </c>
      <c r="K36" s="54"/>
      <c r="L36" s="25"/>
      <c r="M36" s="24" t="str">
        <f t="shared" si="1"/>
        <v/>
      </c>
      <c r="N36" s="26">
        <v>5</v>
      </c>
      <c r="O36" s="27"/>
      <c r="P36" s="27"/>
      <c r="Q36" s="24">
        <f t="shared" si="4"/>
        <v>421.68500000000006</v>
      </c>
    </row>
    <row r="37" spans="1:17" ht="15" customHeight="1" x14ac:dyDescent="0.2">
      <c r="A37" s="21">
        <v>34</v>
      </c>
      <c r="B37" s="53" t="s">
        <v>58</v>
      </c>
      <c r="C37" s="22" t="s">
        <v>11</v>
      </c>
      <c r="D37" s="8"/>
      <c r="E37" s="23">
        <v>97.719600000000028</v>
      </c>
      <c r="F37" s="1"/>
      <c r="G37" s="24">
        <f t="shared" si="0"/>
        <v>97.719600000000028</v>
      </c>
      <c r="H37" s="54"/>
      <c r="I37" s="25"/>
      <c r="J37" s="24" t="str">
        <f t="shared" si="2"/>
        <v/>
      </c>
      <c r="K37" s="54"/>
      <c r="L37" s="25"/>
      <c r="M37" s="24" t="str">
        <f t="shared" si="1"/>
        <v/>
      </c>
      <c r="N37" s="26">
        <v>5</v>
      </c>
      <c r="O37" s="27"/>
      <c r="P37" s="27"/>
      <c r="Q37" s="24">
        <f t="shared" si="4"/>
        <v>488.59800000000013</v>
      </c>
    </row>
    <row r="38" spans="1:17" ht="15" customHeight="1" x14ac:dyDescent="0.2">
      <c r="A38" s="21">
        <v>35</v>
      </c>
      <c r="B38" s="53" t="s">
        <v>59</v>
      </c>
      <c r="C38" s="22" t="s">
        <v>11</v>
      </c>
      <c r="D38" s="8"/>
      <c r="E38" s="23">
        <v>97.719600000000028</v>
      </c>
      <c r="F38" s="1"/>
      <c r="G38" s="24">
        <f t="shared" si="0"/>
        <v>97.719600000000028</v>
      </c>
      <c r="H38" s="54"/>
      <c r="I38" s="25"/>
      <c r="J38" s="24" t="str">
        <f t="shared" si="2"/>
        <v/>
      </c>
      <c r="K38" s="54"/>
      <c r="L38" s="25"/>
      <c r="M38" s="24" t="str">
        <f t="shared" si="1"/>
        <v/>
      </c>
      <c r="N38" s="26">
        <v>5</v>
      </c>
      <c r="O38" s="27"/>
      <c r="P38" s="27"/>
      <c r="Q38" s="24">
        <f t="shared" si="4"/>
        <v>488.59800000000013</v>
      </c>
    </row>
    <row r="39" spans="1:17" ht="15" customHeight="1" x14ac:dyDescent="0.2">
      <c r="A39" s="21">
        <v>36</v>
      </c>
      <c r="B39" s="53" t="s">
        <v>60</v>
      </c>
      <c r="C39" s="22" t="s">
        <v>11</v>
      </c>
      <c r="D39" s="8"/>
      <c r="E39" s="23">
        <v>97.719600000000028</v>
      </c>
      <c r="F39" s="1"/>
      <c r="G39" s="24">
        <f t="shared" si="0"/>
        <v>97.719600000000028</v>
      </c>
      <c r="H39" s="54"/>
      <c r="I39" s="25"/>
      <c r="J39" s="24" t="str">
        <f t="shared" si="2"/>
        <v/>
      </c>
      <c r="K39" s="54"/>
      <c r="L39" s="25"/>
      <c r="M39" s="24" t="str">
        <f t="shared" si="1"/>
        <v/>
      </c>
      <c r="N39" s="26">
        <v>5</v>
      </c>
      <c r="O39" s="27"/>
      <c r="P39" s="27"/>
      <c r="Q39" s="24">
        <f t="shared" si="4"/>
        <v>488.59800000000013</v>
      </c>
    </row>
    <row r="40" spans="1:17" ht="15" customHeight="1" x14ac:dyDescent="0.2">
      <c r="A40" s="21">
        <v>37</v>
      </c>
      <c r="B40" s="53" t="s">
        <v>61</v>
      </c>
      <c r="C40" s="22" t="s">
        <v>11</v>
      </c>
      <c r="D40" s="8"/>
      <c r="E40" s="23">
        <v>64.11790000000002</v>
      </c>
      <c r="F40" s="1"/>
      <c r="G40" s="24">
        <f t="shared" si="0"/>
        <v>64.11790000000002</v>
      </c>
      <c r="H40" s="54"/>
      <c r="I40" s="25"/>
      <c r="J40" s="24" t="str">
        <f t="shared" si="2"/>
        <v/>
      </c>
      <c r="K40" s="54"/>
      <c r="L40" s="25"/>
      <c r="M40" s="24" t="str">
        <f t="shared" si="1"/>
        <v/>
      </c>
      <c r="N40" s="26">
        <v>5</v>
      </c>
      <c r="O40" s="27"/>
      <c r="P40" s="27"/>
      <c r="Q40" s="24">
        <f t="shared" si="4"/>
        <v>320.5895000000001</v>
      </c>
    </row>
    <row r="41" spans="1:17" ht="15" customHeight="1" x14ac:dyDescent="0.2">
      <c r="A41" s="21">
        <v>38</v>
      </c>
      <c r="B41" s="53" t="s">
        <v>35</v>
      </c>
      <c r="C41" s="22" t="s">
        <v>11</v>
      </c>
      <c r="D41" s="8"/>
      <c r="E41" s="23">
        <v>79.376000000000005</v>
      </c>
      <c r="F41" s="1"/>
      <c r="G41" s="24">
        <f t="shared" si="0"/>
        <v>79.376000000000005</v>
      </c>
      <c r="H41" s="23">
        <v>88</v>
      </c>
      <c r="I41" s="54"/>
      <c r="J41" s="54">
        <f t="shared" si="2"/>
        <v>88</v>
      </c>
      <c r="K41" s="23">
        <v>93.500000000000014</v>
      </c>
      <c r="L41" s="1"/>
      <c r="M41" s="24">
        <f t="shared" si="1"/>
        <v>93.500000000000014</v>
      </c>
      <c r="N41" s="26">
        <v>5</v>
      </c>
      <c r="O41" s="27">
        <v>4</v>
      </c>
      <c r="P41" s="27">
        <v>0.5</v>
      </c>
      <c r="Q41" s="24">
        <f>(G41*N41)+(J41*O41)+(P41*M41)</f>
        <v>795.63</v>
      </c>
    </row>
    <row r="42" spans="1:17" ht="15" customHeight="1" x14ac:dyDescent="0.2">
      <c r="A42" s="21">
        <v>39</v>
      </c>
      <c r="B42" s="53" t="s">
        <v>45</v>
      </c>
      <c r="C42" s="22" t="s">
        <v>11</v>
      </c>
      <c r="D42" s="8"/>
      <c r="E42" s="23">
        <v>110.00000000000001</v>
      </c>
      <c r="F42" s="1"/>
      <c r="G42" s="24">
        <f t="shared" si="0"/>
        <v>110.00000000000001</v>
      </c>
      <c r="H42" s="23">
        <v>94.380000000000024</v>
      </c>
      <c r="I42" s="54"/>
      <c r="J42" s="54">
        <f t="shared" si="2"/>
        <v>94.380000000000024</v>
      </c>
      <c r="K42" s="23">
        <v>99.000000000000014</v>
      </c>
      <c r="L42" s="1"/>
      <c r="M42" s="24">
        <f t="shared" si="1"/>
        <v>99.000000000000014</v>
      </c>
      <c r="N42" s="26">
        <v>5</v>
      </c>
      <c r="O42" s="27">
        <v>2560</v>
      </c>
      <c r="P42" s="27">
        <v>320</v>
      </c>
      <c r="Q42" s="24">
        <f>(G42*N42)+(J42*O42)+(P42*M42)</f>
        <v>273842.80000000005</v>
      </c>
    </row>
    <row r="43" spans="1:17" ht="15" customHeight="1" x14ac:dyDescent="0.2">
      <c r="A43" s="21">
        <v>40</v>
      </c>
      <c r="B43" s="53" t="s">
        <v>62</v>
      </c>
      <c r="C43" s="22" t="s">
        <v>11</v>
      </c>
      <c r="D43" s="8"/>
      <c r="E43" s="23">
        <v>183.19400000000005</v>
      </c>
      <c r="F43" s="1"/>
      <c r="G43" s="24">
        <f t="shared" si="0"/>
        <v>183.19400000000005</v>
      </c>
      <c r="H43" s="54"/>
      <c r="I43" s="25"/>
      <c r="J43" s="24"/>
      <c r="K43" s="54"/>
      <c r="L43" s="25"/>
      <c r="M43" s="24"/>
      <c r="N43" s="26">
        <v>20</v>
      </c>
      <c r="O43" s="27"/>
      <c r="P43" s="27"/>
      <c r="Q43" s="24">
        <f t="shared" ref="Q43:Q106" si="5">(G43*N43)</f>
        <v>3663.880000000001</v>
      </c>
    </row>
    <row r="44" spans="1:17" ht="15" customHeight="1" x14ac:dyDescent="0.2">
      <c r="A44" s="21">
        <v>41</v>
      </c>
      <c r="B44" s="29" t="s">
        <v>30</v>
      </c>
      <c r="C44" s="22" t="s">
        <v>11</v>
      </c>
      <c r="D44" s="8"/>
      <c r="E44" s="23">
        <v>97.719600000000028</v>
      </c>
      <c r="F44" s="1"/>
      <c r="G44" s="24">
        <f t="shared" si="0"/>
        <v>97.719600000000028</v>
      </c>
      <c r="H44" s="54"/>
      <c r="I44" s="25"/>
      <c r="J44" s="24" t="str">
        <f t="shared" si="2"/>
        <v/>
      </c>
      <c r="K44" s="54"/>
      <c r="L44" s="25"/>
      <c r="M44" s="24" t="str">
        <f t="shared" si="1"/>
        <v/>
      </c>
      <c r="N44" s="26">
        <v>5</v>
      </c>
      <c r="O44" s="27"/>
      <c r="P44" s="27"/>
      <c r="Q44" s="24">
        <f t="shared" si="5"/>
        <v>488.59800000000013</v>
      </c>
    </row>
    <row r="45" spans="1:17" ht="15" customHeight="1" x14ac:dyDescent="0.2">
      <c r="A45" s="21">
        <v>42</v>
      </c>
      <c r="B45" s="29" t="s">
        <v>63</v>
      </c>
      <c r="C45" s="22" t="s">
        <v>11</v>
      </c>
      <c r="D45" s="8"/>
      <c r="E45" s="23">
        <v>155.69070000000002</v>
      </c>
      <c r="F45" s="1"/>
      <c r="G45" s="24">
        <f t="shared" si="0"/>
        <v>155.69070000000002</v>
      </c>
      <c r="H45" s="54"/>
      <c r="I45" s="25"/>
      <c r="J45" s="24" t="str">
        <f t="shared" si="2"/>
        <v/>
      </c>
      <c r="K45" s="54"/>
      <c r="L45" s="25"/>
      <c r="M45" s="24" t="str">
        <f t="shared" si="1"/>
        <v/>
      </c>
      <c r="N45" s="26">
        <v>5</v>
      </c>
      <c r="O45" s="27"/>
      <c r="P45" s="27"/>
      <c r="Q45" s="24">
        <f t="shared" si="5"/>
        <v>778.45350000000008</v>
      </c>
    </row>
    <row r="46" spans="1:17" ht="15" customHeight="1" x14ac:dyDescent="0.2">
      <c r="A46" s="21">
        <v>43</v>
      </c>
      <c r="B46" s="53" t="s">
        <v>64</v>
      </c>
      <c r="C46" s="22" t="s">
        <v>11</v>
      </c>
      <c r="D46" s="8"/>
      <c r="E46" s="23">
        <v>97.719600000000028</v>
      </c>
      <c r="F46" s="1"/>
      <c r="G46" s="24">
        <f t="shared" si="0"/>
        <v>97.719600000000028</v>
      </c>
      <c r="H46" s="54"/>
      <c r="I46" s="25"/>
      <c r="J46" s="24" t="str">
        <f t="shared" si="2"/>
        <v/>
      </c>
      <c r="K46" s="54"/>
      <c r="L46" s="25"/>
      <c r="M46" s="24" t="str">
        <f t="shared" si="1"/>
        <v/>
      </c>
      <c r="N46" s="26">
        <v>5</v>
      </c>
      <c r="O46" s="27"/>
      <c r="P46" s="27"/>
      <c r="Q46" s="24">
        <f t="shared" si="5"/>
        <v>488.59800000000013</v>
      </c>
    </row>
    <row r="47" spans="1:17" ht="15" customHeight="1" x14ac:dyDescent="0.2">
      <c r="A47" s="21">
        <v>44</v>
      </c>
      <c r="B47" s="53" t="s">
        <v>65</v>
      </c>
      <c r="C47" s="22" t="s">
        <v>11</v>
      </c>
      <c r="D47" s="8"/>
      <c r="E47" s="23">
        <v>242.65340000000003</v>
      </c>
      <c r="F47" s="1"/>
      <c r="G47" s="24">
        <f t="shared" si="0"/>
        <v>242.65340000000003</v>
      </c>
      <c r="H47" s="54"/>
      <c r="I47" s="25"/>
      <c r="J47" s="24" t="str">
        <f t="shared" si="2"/>
        <v/>
      </c>
      <c r="K47" s="54"/>
      <c r="L47" s="25"/>
      <c r="M47" s="24" t="str">
        <f t="shared" si="1"/>
        <v/>
      </c>
      <c r="N47" s="26">
        <v>5</v>
      </c>
      <c r="O47" s="27"/>
      <c r="P47" s="27"/>
      <c r="Q47" s="24">
        <f t="shared" si="5"/>
        <v>1213.2670000000003</v>
      </c>
    </row>
    <row r="48" spans="1:17" ht="15" customHeight="1" x14ac:dyDescent="0.2">
      <c r="A48" s="21">
        <v>45</v>
      </c>
      <c r="B48" s="53" t="s">
        <v>66</v>
      </c>
      <c r="C48" s="22" t="s">
        <v>11</v>
      </c>
      <c r="D48" s="8"/>
      <c r="E48" s="23">
        <v>167.94800000000006</v>
      </c>
      <c r="F48" s="1"/>
      <c r="G48" s="24">
        <f t="shared" si="0"/>
        <v>167.94800000000006</v>
      </c>
      <c r="H48" s="54"/>
      <c r="I48" s="25"/>
      <c r="J48" s="24"/>
      <c r="K48" s="54"/>
      <c r="L48" s="25"/>
      <c r="M48" s="24" t="str">
        <f t="shared" si="1"/>
        <v/>
      </c>
      <c r="N48" s="26">
        <v>5</v>
      </c>
      <c r="O48" s="27"/>
      <c r="P48" s="27"/>
      <c r="Q48" s="24">
        <f t="shared" si="5"/>
        <v>839.74000000000035</v>
      </c>
    </row>
    <row r="49" spans="1:17" ht="15" customHeight="1" x14ac:dyDescent="0.2">
      <c r="A49" s="21">
        <v>46</v>
      </c>
      <c r="B49" s="53" t="s">
        <v>67</v>
      </c>
      <c r="C49" s="22" t="s">
        <v>11</v>
      </c>
      <c r="D49" s="8"/>
      <c r="E49" s="23">
        <v>91.584900000000005</v>
      </c>
      <c r="F49" s="1"/>
      <c r="G49" s="24">
        <f t="shared" si="0"/>
        <v>91.584900000000005</v>
      </c>
      <c r="H49" s="54"/>
      <c r="I49" s="25"/>
      <c r="J49" s="24" t="str">
        <f t="shared" si="2"/>
        <v/>
      </c>
      <c r="K49" s="54"/>
      <c r="L49" s="25"/>
      <c r="M49" s="24" t="str">
        <f t="shared" si="1"/>
        <v/>
      </c>
      <c r="N49" s="26">
        <v>5</v>
      </c>
      <c r="O49" s="27"/>
      <c r="P49" s="27"/>
      <c r="Q49" s="24">
        <f t="shared" si="5"/>
        <v>457.92450000000002</v>
      </c>
    </row>
    <row r="50" spans="1:17" ht="15" customHeight="1" x14ac:dyDescent="0.2">
      <c r="A50" s="21">
        <v>47</v>
      </c>
      <c r="B50" s="53" t="s">
        <v>68</v>
      </c>
      <c r="C50" s="22" t="s">
        <v>11</v>
      </c>
      <c r="D50" s="8"/>
      <c r="E50" s="23">
        <v>167.94800000000006</v>
      </c>
      <c r="F50" s="1"/>
      <c r="G50" s="24">
        <f t="shared" si="0"/>
        <v>167.94800000000006</v>
      </c>
      <c r="H50" s="54"/>
      <c r="I50" s="25"/>
      <c r="J50" s="24" t="str">
        <f t="shared" si="2"/>
        <v/>
      </c>
      <c r="K50" s="54"/>
      <c r="L50" s="25"/>
      <c r="M50" s="24" t="str">
        <f t="shared" si="1"/>
        <v/>
      </c>
      <c r="N50" s="26">
        <v>5</v>
      </c>
      <c r="O50" s="27"/>
      <c r="P50" s="27"/>
      <c r="Q50" s="24">
        <f t="shared" si="5"/>
        <v>839.74000000000035</v>
      </c>
    </row>
    <row r="51" spans="1:17" ht="15" customHeight="1" x14ac:dyDescent="0.2">
      <c r="A51" s="21">
        <v>48</v>
      </c>
      <c r="B51" s="53" t="s">
        <v>69</v>
      </c>
      <c r="C51" s="22" t="s">
        <v>11</v>
      </c>
      <c r="D51" s="8"/>
      <c r="E51" s="23">
        <v>100.76880000000001</v>
      </c>
      <c r="F51" s="1"/>
      <c r="G51" s="24">
        <f t="shared" si="0"/>
        <v>100.76880000000001</v>
      </c>
      <c r="H51" s="54"/>
      <c r="I51" s="25"/>
      <c r="J51" s="24" t="str">
        <f t="shared" si="2"/>
        <v/>
      </c>
      <c r="K51" s="54"/>
      <c r="L51" s="25"/>
      <c r="M51" s="24" t="str">
        <f t="shared" si="1"/>
        <v/>
      </c>
      <c r="N51" s="26">
        <v>5</v>
      </c>
      <c r="O51" s="27"/>
      <c r="P51" s="27"/>
      <c r="Q51" s="24">
        <f t="shared" si="5"/>
        <v>503.84400000000005</v>
      </c>
    </row>
    <row r="52" spans="1:17" ht="15" customHeight="1" x14ac:dyDescent="0.2">
      <c r="A52" s="21">
        <v>49</v>
      </c>
      <c r="B52" s="53" t="s">
        <v>38</v>
      </c>
      <c r="C52" s="22" t="s">
        <v>11</v>
      </c>
      <c r="D52" s="8"/>
      <c r="E52" s="23">
        <v>167.94800000000006</v>
      </c>
      <c r="F52" s="1"/>
      <c r="G52" s="24">
        <f t="shared" si="0"/>
        <v>167.94800000000006</v>
      </c>
      <c r="H52" s="54"/>
      <c r="I52" s="25"/>
      <c r="J52" s="24" t="str">
        <f t="shared" si="2"/>
        <v/>
      </c>
      <c r="K52" s="54"/>
      <c r="L52" s="25"/>
      <c r="M52" s="24" t="str">
        <f t="shared" si="1"/>
        <v/>
      </c>
      <c r="N52" s="26">
        <v>80</v>
      </c>
      <c r="O52" s="27"/>
      <c r="P52" s="27"/>
      <c r="Q52" s="24">
        <f t="shared" si="5"/>
        <v>13435.840000000006</v>
      </c>
    </row>
    <row r="53" spans="1:17" ht="15" customHeight="1" x14ac:dyDescent="0.2">
      <c r="A53" s="21">
        <v>50</v>
      </c>
      <c r="B53" s="53" t="s">
        <v>70</v>
      </c>
      <c r="C53" s="22" t="s">
        <v>11</v>
      </c>
      <c r="D53" s="8"/>
      <c r="E53" s="23">
        <v>152.65360000000001</v>
      </c>
      <c r="F53" s="1"/>
      <c r="G53" s="24">
        <f t="shared" si="0"/>
        <v>152.65360000000001</v>
      </c>
      <c r="H53" s="54"/>
      <c r="I53" s="25"/>
      <c r="J53" s="24" t="str">
        <f t="shared" si="2"/>
        <v/>
      </c>
      <c r="K53" s="54"/>
      <c r="L53" s="25"/>
      <c r="M53" s="24" t="str">
        <f t="shared" si="1"/>
        <v/>
      </c>
      <c r="N53" s="26">
        <v>10</v>
      </c>
      <c r="O53" s="27"/>
      <c r="P53" s="27"/>
      <c r="Q53" s="24">
        <f t="shared" si="5"/>
        <v>1526.5360000000001</v>
      </c>
    </row>
    <row r="54" spans="1:17" ht="15" customHeight="1" x14ac:dyDescent="0.2">
      <c r="A54" s="21">
        <v>51</v>
      </c>
      <c r="B54" s="53" t="s">
        <v>33</v>
      </c>
      <c r="C54" s="22" t="s">
        <v>11</v>
      </c>
      <c r="D54" s="8"/>
      <c r="E54" s="23">
        <v>167.94800000000006</v>
      </c>
      <c r="F54" s="1"/>
      <c r="G54" s="24">
        <f t="shared" si="0"/>
        <v>167.94800000000006</v>
      </c>
      <c r="H54" s="54"/>
      <c r="I54" s="25"/>
      <c r="J54" s="24" t="str">
        <f t="shared" si="2"/>
        <v/>
      </c>
      <c r="K54" s="54"/>
      <c r="L54" s="25"/>
      <c r="M54" s="24" t="str">
        <f t="shared" si="1"/>
        <v/>
      </c>
      <c r="N54" s="26">
        <v>5</v>
      </c>
      <c r="O54" s="27"/>
      <c r="P54" s="27"/>
      <c r="Q54" s="24">
        <f t="shared" si="5"/>
        <v>839.74000000000035</v>
      </c>
    </row>
    <row r="55" spans="1:17" ht="15" customHeight="1" x14ac:dyDescent="0.2">
      <c r="A55" s="21">
        <v>52</v>
      </c>
      <c r="B55" s="53" t="s">
        <v>71</v>
      </c>
      <c r="C55" s="22" t="s">
        <v>11</v>
      </c>
      <c r="D55" s="8"/>
      <c r="E55" s="23">
        <v>167.94800000000006</v>
      </c>
      <c r="F55" s="1"/>
      <c r="G55" s="24">
        <f t="shared" si="0"/>
        <v>167.94800000000006</v>
      </c>
      <c r="H55" s="54"/>
      <c r="I55" s="25"/>
      <c r="J55" s="24" t="str">
        <f t="shared" si="2"/>
        <v/>
      </c>
      <c r="K55" s="54"/>
      <c r="L55" s="25"/>
      <c r="M55" s="24" t="str">
        <f t="shared" si="1"/>
        <v/>
      </c>
      <c r="N55" s="26">
        <v>50</v>
      </c>
      <c r="O55" s="27"/>
      <c r="P55" s="27"/>
      <c r="Q55" s="24">
        <f t="shared" si="5"/>
        <v>8397.4000000000033</v>
      </c>
    </row>
    <row r="56" spans="1:17" ht="15" customHeight="1" x14ac:dyDescent="0.2">
      <c r="A56" s="21">
        <v>53</v>
      </c>
      <c r="B56" s="53" t="s">
        <v>72</v>
      </c>
      <c r="C56" s="22" t="s">
        <v>11</v>
      </c>
      <c r="D56" s="8"/>
      <c r="E56" s="23">
        <v>39.651700000000005</v>
      </c>
      <c r="F56" s="1"/>
      <c r="G56" s="24">
        <f t="shared" si="0"/>
        <v>39.651700000000005</v>
      </c>
      <c r="H56" s="54"/>
      <c r="I56" s="25"/>
      <c r="J56" s="24" t="str">
        <f t="shared" si="2"/>
        <v/>
      </c>
      <c r="K56" s="54"/>
      <c r="L56" s="25"/>
      <c r="M56" s="24" t="str">
        <f t="shared" si="1"/>
        <v/>
      </c>
      <c r="N56" s="26">
        <v>5</v>
      </c>
      <c r="O56" s="27"/>
      <c r="P56" s="27"/>
      <c r="Q56" s="24">
        <f t="shared" si="5"/>
        <v>198.25850000000003</v>
      </c>
    </row>
    <row r="57" spans="1:17" ht="15" customHeight="1" x14ac:dyDescent="0.2">
      <c r="A57" s="21">
        <v>54</v>
      </c>
      <c r="B57" s="53" t="s">
        <v>73</v>
      </c>
      <c r="C57" s="22" t="s">
        <v>11</v>
      </c>
      <c r="D57" s="8"/>
      <c r="E57" s="23">
        <v>242.65340000000003</v>
      </c>
      <c r="F57" s="1"/>
      <c r="G57" s="24">
        <f t="shared" si="0"/>
        <v>242.65340000000003</v>
      </c>
      <c r="H57" s="54"/>
      <c r="I57" s="25"/>
      <c r="J57" s="24" t="str">
        <f t="shared" si="2"/>
        <v/>
      </c>
      <c r="K57" s="54"/>
      <c r="L57" s="25"/>
      <c r="M57" s="24" t="str">
        <f t="shared" si="1"/>
        <v/>
      </c>
      <c r="N57" s="26">
        <v>5</v>
      </c>
      <c r="O57" s="27"/>
      <c r="P57" s="27"/>
      <c r="Q57" s="24">
        <f t="shared" si="5"/>
        <v>1213.2670000000003</v>
      </c>
    </row>
    <row r="58" spans="1:17" ht="15" customHeight="1" x14ac:dyDescent="0.2">
      <c r="A58" s="21">
        <v>55</v>
      </c>
      <c r="B58" s="53" t="s">
        <v>74</v>
      </c>
      <c r="C58" s="22" t="s">
        <v>11</v>
      </c>
      <c r="D58" s="8"/>
      <c r="E58" s="23">
        <v>167.94800000000006</v>
      </c>
      <c r="F58" s="1"/>
      <c r="G58" s="24">
        <f t="shared" si="0"/>
        <v>167.94800000000006</v>
      </c>
      <c r="H58" s="54"/>
      <c r="I58" s="25"/>
      <c r="J58" s="24" t="str">
        <f t="shared" si="2"/>
        <v/>
      </c>
      <c r="K58" s="54"/>
      <c r="L58" s="25"/>
      <c r="M58" s="24" t="str">
        <f t="shared" si="1"/>
        <v/>
      </c>
      <c r="N58" s="26">
        <v>5</v>
      </c>
      <c r="O58" s="27"/>
      <c r="P58" s="27"/>
      <c r="Q58" s="24">
        <f t="shared" si="5"/>
        <v>839.74000000000035</v>
      </c>
    </row>
    <row r="59" spans="1:17" ht="15" customHeight="1" x14ac:dyDescent="0.2">
      <c r="A59" s="21">
        <v>56</v>
      </c>
      <c r="B59" s="53" t="s">
        <v>75</v>
      </c>
      <c r="C59" s="22" t="s">
        <v>11</v>
      </c>
      <c r="D59" s="8"/>
      <c r="E59" s="23">
        <v>97.719600000000028</v>
      </c>
      <c r="F59" s="1"/>
      <c r="G59" s="24">
        <f t="shared" si="0"/>
        <v>97.719600000000028</v>
      </c>
      <c r="H59" s="54"/>
      <c r="I59" s="25"/>
      <c r="J59" s="24" t="str">
        <f t="shared" si="2"/>
        <v/>
      </c>
      <c r="K59" s="54"/>
      <c r="L59" s="25"/>
      <c r="M59" s="24" t="str">
        <f t="shared" si="1"/>
        <v/>
      </c>
      <c r="N59" s="26">
        <v>5</v>
      </c>
      <c r="O59" s="27"/>
      <c r="P59" s="27"/>
      <c r="Q59" s="24">
        <f t="shared" si="5"/>
        <v>488.59800000000013</v>
      </c>
    </row>
    <row r="60" spans="1:17" ht="15" customHeight="1" x14ac:dyDescent="0.2">
      <c r="A60" s="21">
        <v>57</v>
      </c>
      <c r="B60" s="53" t="s">
        <v>23</v>
      </c>
      <c r="C60" s="22" t="s">
        <v>11</v>
      </c>
      <c r="D60" s="8"/>
      <c r="E60" s="23">
        <v>91.584900000000005</v>
      </c>
      <c r="F60" s="1"/>
      <c r="G60" s="24">
        <f t="shared" si="0"/>
        <v>91.584900000000005</v>
      </c>
      <c r="H60" s="54"/>
      <c r="I60" s="25"/>
      <c r="J60" s="24" t="str">
        <f t="shared" si="2"/>
        <v/>
      </c>
      <c r="K60" s="54"/>
      <c r="L60" s="25"/>
      <c r="M60" s="24" t="str">
        <f t="shared" si="1"/>
        <v/>
      </c>
      <c r="N60" s="26">
        <v>50</v>
      </c>
      <c r="O60" s="27"/>
      <c r="P60" s="27"/>
      <c r="Q60" s="24">
        <f t="shared" si="5"/>
        <v>4579.2449999999999</v>
      </c>
    </row>
    <row r="61" spans="1:17" ht="15" customHeight="1" x14ac:dyDescent="0.2">
      <c r="A61" s="21">
        <v>58</v>
      </c>
      <c r="B61" s="53" t="s">
        <v>76</v>
      </c>
      <c r="C61" s="22" t="s">
        <v>11</v>
      </c>
      <c r="D61" s="8"/>
      <c r="E61" s="23">
        <v>167.94800000000006</v>
      </c>
      <c r="F61" s="1"/>
      <c r="G61" s="24">
        <f t="shared" si="0"/>
        <v>167.94800000000006</v>
      </c>
      <c r="H61" s="54"/>
      <c r="I61" s="25"/>
      <c r="J61" s="24" t="str">
        <f t="shared" si="2"/>
        <v/>
      </c>
      <c r="K61" s="54"/>
      <c r="L61" s="25"/>
      <c r="M61" s="24" t="str">
        <f t="shared" si="1"/>
        <v/>
      </c>
      <c r="N61" s="26">
        <v>5</v>
      </c>
      <c r="O61" s="27"/>
      <c r="P61" s="27"/>
      <c r="Q61" s="24">
        <f t="shared" si="5"/>
        <v>839.74000000000035</v>
      </c>
    </row>
    <row r="62" spans="1:17" ht="15" customHeight="1" x14ac:dyDescent="0.2">
      <c r="A62" s="21">
        <v>59</v>
      </c>
      <c r="B62" s="53" t="s">
        <v>77</v>
      </c>
      <c r="C62" s="22" t="s">
        <v>11</v>
      </c>
      <c r="D62" s="8"/>
      <c r="E62" s="23">
        <v>39.663800000000009</v>
      </c>
      <c r="F62" s="1"/>
      <c r="G62" s="24">
        <f t="shared" si="0"/>
        <v>39.663800000000009</v>
      </c>
      <c r="H62" s="54"/>
      <c r="I62" s="25"/>
      <c r="J62" s="24" t="str">
        <f t="shared" si="2"/>
        <v/>
      </c>
      <c r="K62" s="54"/>
      <c r="L62" s="25"/>
      <c r="M62" s="24" t="str">
        <f t="shared" si="1"/>
        <v/>
      </c>
      <c r="N62" s="26">
        <v>80</v>
      </c>
      <c r="O62" s="27"/>
      <c r="P62" s="27"/>
      <c r="Q62" s="24">
        <f t="shared" si="5"/>
        <v>3173.1040000000007</v>
      </c>
    </row>
    <row r="63" spans="1:17" ht="15" customHeight="1" x14ac:dyDescent="0.2">
      <c r="A63" s="21">
        <v>60</v>
      </c>
      <c r="B63" s="53" t="s">
        <v>78</v>
      </c>
      <c r="C63" s="22" t="s">
        <v>11</v>
      </c>
      <c r="D63" s="8"/>
      <c r="E63" s="23">
        <v>155.727</v>
      </c>
      <c r="F63" s="1"/>
      <c r="G63" s="24">
        <f t="shared" si="0"/>
        <v>155.727</v>
      </c>
      <c r="H63" s="54"/>
      <c r="I63" s="25"/>
      <c r="J63" s="24" t="str">
        <f t="shared" si="2"/>
        <v/>
      </c>
      <c r="K63" s="54"/>
      <c r="L63" s="25"/>
      <c r="M63" s="24" t="str">
        <f t="shared" si="1"/>
        <v/>
      </c>
      <c r="N63" s="26">
        <v>5</v>
      </c>
      <c r="O63" s="27"/>
      <c r="P63" s="27"/>
      <c r="Q63" s="24">
        <f t="shared" si="5"/>
        <v>778.63499999999999</v>
      </c>
    </row>
    <row r="64" spans="1:17" ht="15" customHeight="1" x14ac:dyDescent="0.2">
      <c r="A64" s="21">
        <v>61</v>
      </c>
      <c r="B64" s="29" t="s">
        <v>79</v>
      </c>
      <c r="C64" s="22" t="s">
        <v>11</v>
      </c>
      <c r="D64" s="8"/>
      <c r="E64" s="23">
        <v>103.79380000000002</v>
      </c>
      <c r="F64" s="1"/>
      <c r="G64" s="24">
        <f t="shared" si="0"/>
        <v>103.79380000000002</v>
      </c>
      <c r="H64" s="54"/>
      <c r="I64" s="25"/>
      <c r="J64" s="24" t="str">
        <f t="shared" si="2"/>
        <v/>
      </c>
      <c r="K64" s="54"/>
      <c r="L64" s="25"/>
      <c r="M64" s="24" t="str">
        <f t="shared" si="1"/>
        <v/>
      </c>
      <c r="N64" s="26">
        <v>5</v>
      </c>
      <c r="O64" s="27"/>
      <c r="P64" s="27"/>
      <c r="Q64" s="24">
        <f t="shared" si="5"/>
        <v>518.96900000000005</v>
      </c>
    </row>
    <row r="65" spans="1:17" ht="15" customHeight="1" x14ac:dyDescent="0.2">
      <c r="A65" s="21">
        <v>62</v>
      </c>
      <c r="B65" s="53" t="s">
        <v>80</v>
      </c>
      <c r="C65" s="22" t="s">
        <v>11</v>
      </c>
      <c r="D65" s="8"/>
      <c r="E65" s="23">
        <v>131.35760000000002</v>
      </c>
      <c r="F65" s="1"/>
      <c r="G65" s="24">
        <f t="shared" si="0"/>
        <v>131.35760000000002</v>
      </c>
      <c r="H65" s="54"/>
      <c r="I65" s="25"/>
      <c r="J65" s="24" t="str">
        <f t="shared" si="2"/>
        <v/>
      </c>
      <c r="K65" s="54"/>
      <c r="L65" s="25"/>
      <c r="M65" s="24" t="str">
        <f t="shared" si="1"/>
        <v/>
      </c>
      <c r="N65" s="26">
        <v>5</v>
      </c>
      <c r="O65" s="27"/>
      <c r="P65" s="27"/>
      <c r="Q65" s="24">
        <f t="shared" si="5"/>
        <v>656.78800000000012</v>
      </c>
    </row>
    <row r="66" spans="1:17" ht="15" customHeight="1" x14ac:dyDescent="0.2">
      <c r="A66" s="21">
        <v>63</v>
      </c>
      <c r="B66" s="53" t="s">
        <v>81</v>
      </c>
      <c r="C66" s="22" t="s">
        <v>11</v>
      </c>
      <c r="D66" s="8"/>
      <c r="E66" s="23">
        <v>229.04090000000002</v>
      </c>
      <c r="F66" s="1"/>
      <c r="G66" s="24">
        <f t="shared" si="0"/>
        <v>229.04090000000002</v>
      </c>
      <c r="H66" s="54"/>
      <c r="I66" s="25"/>
      <c r="J66" s="24" t="str">
        <f t="shared" si="2"/>
        <v/>
      </c>
      <c r="K66" s="54"/>
      <c r="L66" s="25"/>
      <c r="M66" s="24" t="str">
        <f t="shared" si="1"/>
        <v/>
      </c>
      <c r="N66" s="26">
        <v>5</v>
      </c>
      <c r="O66" s="27"/>
      <c r="P66" s="27"/>
      <c r="Q66" s="24">
        <f t="shared" si="5"/>
        <v>1145.2045000000001</v>
      </c>
    </row>
    <row r="67" spans="1:17" ht="15" customHeight="1" x14ac:dyDescent="0.2">
      <c r="A67" s="21">
        <v>64</v>
      </c>
      <c r="B67" s="53" t="s">
        <v>82</v>
      </c>
      <c r="C67" s="22" t="s">
        <v>11</v>
      </c>
      <c r="D67" s="8"/>
      <c r="E67" s="23">
        <v>290.04910000000007</v>
      </c>
      <c r="F67" s="1"/>
      <c r="G67" s="24">
        <f t="shared" si="0"/>
        <v>290.04910000000007</v>
      </c>
      <c r="H67" s="54"/>
      <c r="I67" s="25"/>
      <c r="J67" s="24" t="str">
        <f t="shared" si="2"/>
        <v/>
      </c>
      <c r="K67" s="54"/>
      <c r="L67" s="25"/>
      <c r="M67" s="24" t="str">
        <f t="shared" si="1"/>
        <v/>
      </c>
      <c r="N67" s="26">
        <v>5</v>
      </c>
      <c r="O67" s="27"/>
      <c r="P67" s="27"/>
      <c r="Q67" s="24">
        <f t="shared" si="5"/>
        <v>1450.2455000000004</v>
      </c>
    </row>
    <row r="68" spans="1:17" ht="15" customHeight="1" x14ac:dyDescent="0.2">
      <c r="A68" s="21">
        <v>65</v>
      </c>
      <c r="B68" s="53" t="s">
        <v>83</v>
      </c>
      <c r="C68" s="22" t="s">
        <v>11</v>
      </c>
      <c r="D68" s="8"/>
      <c r="E68" s="23">
        <v>223.0635</v>
      </c>
      <c r="F68" s="1"/>
      <c r="G68" s="24">
        <f t="shared" ref="G68:G111" si="6">IF(E68&gt;0,E68-(E68*F68),"")</f>
        <v>223.0635</v>
      </c>
      <c r="H68" s="54"/>
      <c r="I68" s="25"/>
      <c r="J68" s="24" t="str">
        <f t="shared" si="2"/>
        <v/>
      </c>
      <c r="K68" s="54"/>
      <c r="L68" s="25"/>
      <c r="M68" s="24" t="str">
        <f t="shared" ref="M68:M110" si="7">IF(K68&gt;0,K68-(K68*L68),"")</f>
        <v/>
      </c>
      <c r="N68" s="26">
        <v>5</v>
      </c>
      <c r="O68" s="27"/>
      <c r="P68" s="27"/>
      <c r="Q68" s="24">
        <f t="shared" si="5"/>
        <v>1115.3175000000001</v>
      </c>
    </row>
    <row r="69" spans="1:17" ht="15" customHeight="1" x14ac:dyDescent="0.2">
      <c r="A69" s="21">
        <v>66</v>
      </c>
      <c r="B69" s="53" t="s">
        <v>84</v>
      </c>
      <c r="C69" s="22" t="s">
        <v>11</v>
      </c>
      <c r="D69" s="8"/>
      <c r="E69" s="23">
        <v>598.78060000000005</v>
      </c>
      <c r="F69" s="1"/>
      <c r="G69" s="24">
        <f t="shared" si="6"/>
        <v>598.78060000000005</v>
      </c>
      <c r="H69" s="54"/>
      <c r="I69" s="25"/>
      <c r="J69" s="24" t="str">
        <f t="shared" ref="J69:J111" si="8">IF(H69&gt;0,H69-(H69*I69),"")</f>
        <v/>
      </c>
      <c r="K69" s="54"/>
      <c r="L69" s="25"/>
      <c r="M69" s="24" t="str">
        <f t="shared" si="7"/>
        <v/>
      </c>
      <c r="N69" s="26">
        <v>5</v>
      </c>
      <c r="O69" s="27"/>
      <c r="P69" s="27"/>
      <c r="Q69" s="24">
        <f t="shared" si="5"/>
        <v>2993.9030000000002</v>
      </c>
    </row>
    <row r="70" spans="1:17" ht="15" customHeight="1" x14ac:dyDescent="0.2">
      <c r="A70" s="21">
        <v>67</v>
      </c>
      <c r="B70" s="53" t="s">
        <v>85</v>
      </c>
      <c r="C70" s="22" t="s">
        <v>11</v>
      </c>
      <c r="D70" s="8"/>
      <c r="E70" s="23">
        <v>167.94800000000006</v>
      </c>
      <c r="F70" s="1"/>
      <c r="G70" s="24">
        <f t="shared" si="6"/>
        <v>167.94800000000006</v>
      </c>
      <c r="H70" s="54"/>
      <c r="I70" s="25"/>
      <c r="J70" s="24" t="str">
        <f t="shared" si="8"/>
        <v/>
      </c>
      <c r="K70" s="54"/>
      <c r="L70" s="25"/>
      <c r="M70" s="24" t="str">
        <f t="shared" si="7"/>
        <v/>
      </c>
      <c r="N70" s="26">
        <v>5</v>
      </c>
      <c r="O70" s="27"/>
      <c r="P70" s="27"/>
      <c r="Q70" s="24">
        <f t="shared" si="5"/>
        <v>839.74000000000035</v>
      </c>
    </row>
    <row r="71" spans="1:17" ht="15" customHeight="1" x14ac:dyDescent="0.2">
      <c r="A71" s="21">
        <v>68</v>
      </c>
      <c r="B71" s="53" t="s">
        <v>86</v>
      </c>
      <c r="C71" s="22" t="s">
        <v>11</v>
      </c>
      <c r="D71" s="8"/>
      <c r="E71" s="23">
        <v>290.04910000000007</v>
      </c>
      <c r="F71" s="1"/>
      <c r="G71" s="24">
        <f t="shared" si="6"/>
        <v>290.04910000000007</v>
      </c>
      <c r="H71" s="54"/>
      <c r="I71" s="25"/>
      <c r="J71" s="24" t="str">
        <f t="shared" si="8"/>
        <v/>
      </c>
      <c r="K71" s="54"/>
      <c r="L71" s="25"/>
      <c r="M71" s="24" t="str">
        <f t="shared" si="7"/>
        <v/>
      </c>
      <c r="N71" s="26">
        <v>52</v>
      </c>
      <c r="O71" s="27"/>
      <c r="P71" s="27"/>
      <c r="Q71" s="24">
        <f t="shared" si="5"/>
        <v>15082.553200000004</v>
      </c>
    </row>
    <row r="72" spans="1:17" ht="15" customHeight="1" x14ac:dyDescent="0.2">
      <c r="A72" s="21">
        <v>69</v>
      </c>
      <c r="B72" s="53" t="s">
        <v>87</v>
      </c>
      <c r="C72" s="22" t="s">
        <v>11</v>
      </c>
      <c r="D72" s="8"/>
      <c r="E72" s="23">
        <v>259.58130000000006</v>
      </c>
      <c r="F72" s="1"/>
      <c r="G72" s="24">
        <f t="shared" si="6"/>
        <v>259.58130000000006</v>
      </c>
      <c r="H72" s="54"/>
      <c r="I72" s="25"/>
      <c r="J72" s="24" t="str">
        <f t="shared" si="8"/>
        <v/>
      </c>
      <c r="K72" s="54"/>
      <c r="L72" s="25"/>
      <c r="M72" s="24" t="str">
        <f t="shared" si="7"/>
        <v/>
      </c>
      <c r="N72" s="26">
        <v>5</v>
      </c>
      <c r="O72" s="27"/>
      <c r="P72" s="27"/>
      <c r="Q72" s="24">
        <f t="shared" si="5"/>
        <v>1297.9065000000003</v>
      </c>
    </row>
    <row r="73" spans="1:17" ht="15" customHeight="1" x14ac:dyDescent="0.2">
      <c r="A73" s="21">
        <v>70</v>
      </c>
      <c r="B73" s="53" t="s">
        <v>88</v>
      </c>
      <c r="C73" s="22" t="s">
        <v>11</v>
      </c>
      <c r="D73" s="8"/>
      <c r="E73" s="23">
        <v>222.94250000000002</v>
      </c>
      <c r="F73" s="1"/>
      <c r="G73" s="24">
        <f t="shared" si="6"/>
        <v>222.94250000000002</v>
      </c>
      <c r="H73" s="54"/>
      <c r="I73" s="25"/>
      <c r="J73" s="24" t="str">
        <f t="shared" si="8"/>
        <v/>
      </c>
      <c r="K73" s="54"/>
      <c r="L73" s="25"/>
      <c r="M73" s="24" t="str">
        <f t="shared" si="7"/>
        <v/>
      </c>
      <c r="N73" s="26">
        <v>52</v>
      </c>
      <c r="O73" s="27"/>
      <c r="P73" s="27"/>
      <c r="Q73" s="24">
        <f t="shared" si="5"/>
        <v>11593.010000000002</v>
      </c>
    </row>
    <row r="74" spans="1:17" ht="15" customHeight="1" x14ac:dyDescent="0.2">
      <c r="A74" s="21">
        <v>71</v>
      </c>
      <c r="B74" s="53" t="s">
        <v>89</v>
      </c>
      <c r="C74" s="22" t="s">
        <v>11</v>
      </c>
      <c r="D74" s="8"/>
      <c r="E74" s="23">
        <v>195.39080000000004</v>
      </c>
      <c r="F74" s="1"/>
      <c r="G74" s="24">
        <f t="shared" si="6"/>
        <v>195.39080000000004</v>
      </c>
      <c r="H74" s="54"/>
      <c r="I74" s="25"/>
      <c r="J74" s="24" t="str">
        <f t="shared" si="8"/>
        <v/>
      </c>
      <c r="K74" s="54"/>
      <c r="L74" s="25"/>
      <c r="M74" s="24" t="str">
        <f t="shared" si="7"/>
        <v/>
      </c>
      <c r="N74" s="26">
        <v>5</v>
      </c>
      <c r="O74" s="27"/>
      <c r="P74" s="27"/>
      <c r="Q74" s="24">
        <f t="shared" si="5"/>
        <v>976.95400000000018</v>
      </c>
    </row>
    <row r="75" spans="1:17" ht="15" customHeight="1" x14ac:dyDescent="0.2">
      <c r="A75" s="21">
        <v>72</v>
      </c>
      <c r="B75" s="53" t="s">
        <v>90</v>
      </c>
      <c r="C75" s="22" t="s">
        <v>11</v>
      </c>
      <c r="D75" s="8"/>
      <c r="E75" s="23">
        <v>458.04550000000006</v>
      </c>
      <c r="F75" s="1"/>
      <c r="G75" s="24">
        <f t="shared" si="6"/>
        <v>458.04550000000006</v>
      </c>
      <c r="H75" s="54"/>
      <c r="I75" s="25"/>
      <c r="J75" s="24" t="str">
        <f t="shared" si="8"/>
        <v/>
      </c>
      <c r="K75" s="54"/>
      <c r="L75" s="25"/>
      <c r="M75" s="24" t="str">
        <f t="shared" si="7"/>
        <v/>
      </c>
      <c r="N75" s="26">
        <v>5</v>
      </c>
      <c r="O75" s="27"/>
      <c r="P75" s="27"/>
      <c r="Q75" s="24">
        <f t="shared" si="5"/>
        <v>2290.2275000000004</v>
      </c>
    </row>
    <row r="76" spans="1:17" ht="15" customHeight="1" x14ac:dyDescent="0.2">
      <c r="A76" s="21">
        <v>73</v>
      </c>
      <c r="B76" s="53" t="s">
        <v>91</v>
      </c>
      <c r="C76" s="22" t="s">
        <v>11</v>
      </c>
      <c r="D76" s="8"/>
      <c r="E76" s="23">
        <v>220.19580000000002</v>
      </c>
      <c r="F76" s="1"/>
      <c r="G76" s="24">
        <f t="shared" si="6"/>
        <v>220.19580000000002</v>
      </c>
      <c r="H76" s="54"/>
      <c r="I76" s="25"/>
      <c r="J76" s="24" t="str">
        <f t="shared" si="8"/>
        <v/>
      </c>
      <c r="K76" s="54"/>
      <c r="L76" s="25"/>
      <c r="M76" s="24" t="str">
        <f t="shared" si="7"/>
        <v/>
      </c>
      <c r="N76" s="26">
        <v>5</v>
      </c>
      <c r="O76" s="27"/>
      <c r="P76" s="27"/>
      <c r="Q76" s="24">
        <f t="shared" si="5"/>
        <v>1100.979</v>
      </c>
    </row>
    <row r="77" spans="1:17" ht="15" customHeight="1" x14ac:dyDescent="0.2">
      <c r="A77" s="21">
        <v>74</v>
      </c>
      <c r="B77" s="53" t="s">
        <v>92</v>
      </c>
      <c r="C77" s="22" t="s">
        <v>11</v>
      </c>
      <c r="D77" s="8"/>
      <c r="E77" s="23">
        <v>122.17370000000001</v>
      </c>
      <c r="F77" s="1"/>
      <c r="G77" s="24">
        <f t="shared" si="6"/>
        <v>122.17370000000001</v>
      </c>
      <c r="H77" s="54"/>
      <c r="I77" s="25"/>
      <c r="J77" s="24" t="str">
        <f t="shared" si="8"/>
        <v/>
      </c>
      <c r="K77" s="54"/>
      <c r="L77" s="25"/>
      <c r="M77" s="24" t="str">
        <f t="shared" si="7"/>
        <v/>
      </c>
      <c r="N77" s="26">
        <v>5</v>
      </c>
      <c r="O77" s="27"/>
      <c r="P77" s="27"/>
      <c r="Q77" s="24">
        <f t="shared" si="5"/>
        <v>610.86850000000004</v>
      </c>
    </row>
    <row r="78" spans="1:17" ht="15" customHeight="1" x14ac:dyDescent="0.2">
      <c r="A78" s="21">
        <v>75</v>
      </c>
      <c r="B78" s="53" t="s">
        <v>93</v>
      </c>
      <c r="C78" s="22" t="s">
        <v>11</v>
      </c>
      <c r="D78" s="8"/>
      <c r="E78" s="23">
        <v>183.19400000000005</v>
      </c>
      <c r="F78" s="1"/>
      <c r="G78" s="24">
        <f t="shared" si="6"/>
        <v>183.19400000000005</v>
      </c>
      <c r="H78" s="54"/>
      <c r="I78" s="25"/>
      <c r="J78" s="24" t="str">
        <f t="shared" si="8"/>
        <v/>
      </c>
      <c r="K78" s="54"/>
      <c r="L78" s="25"/>
      <c r="M78" s="24" t="str">
        <f t="shared" si="7"/>
        <v/>
      </c>
      <c r="N78" s="26">
        <v>5</v>
      </c>
      <c r="O78" s="27"/>
      <c r="P78" s="27"/>
      <c r="Q78" s="24">
        <f t="shared" si="5"/>
        <v>915.97000000000025</v>
      </c>
    </row>
    <row r="79" spans="1:17" ht="15" customHeight="1" x14ac:dyDescent="0.2">
      <c r="A79" s="21">
        <v>76</v>
      </c>
      <c r="B79" s="53" t="s">
        <v>94</v>
      </c>
      <c r="C79" s="22" t="s">
        <v>11</v>
      </c>
      <c r="D79" s="8"/>
      <c r="E79" s="23">
        <v>458.04550000000006</v>
      </c>
      <c r="F79" s="1"/>
      <c r="G79" s="24">
        <f t="shared" si="6"/>
        <v>458.04550000000006</v>
      </c>
      <c r="H79" s="54"/>
      <c r="I79" s="25"/>
      <c r="J79" s="24" t="str">
        <f t="shared" si="8"/>
        <v/>
      </c>
      <c r="K79" s="54"/>
      <c r="L79" s="25"/>
      <c r="M79" s="24" t="str">
        <f t="shared" si="7"/>
        <v/>
      </c>
      <c r="N79" s="26">
        <v>5</v>
      </c>
      <c r="O79" s="27"/>
      <c r="P79" s="27"/>
      <c r="Q79" s="24">
        <f t="shared" si="5"/>
        <v>2290.2275000000004</v>
      </c>
    </row>
    <row r="80" spans="1:17" ht="15" customHeight="1" x14ac:dyDescent="0.2">
      <c r="A80" s="21">
        <v>77</v>
      </c>
      <c r="B80" s="53" t="s">
        <v>95</v>
      </c>
      <c r="C80" s="22" t="s">
        <v>11</v>
      </c>
      <c r="D80" s="8"/>
      <c r="E80" s="23">
        <v>222.94250000000002</v>
      </c>
      <c r="F80" s="1"/>
      <c r="G80" s="24">
        <f t="shared" si="6"/>
        <v>222.94250000000002</v>
      </c>
      <c r="H80" s="54"/>
      <c r="I80" s="25"/>
      <c r="J80" s="24" t="str">
        <f t="shared" si="8"/>
        <v/>
      </c>
      <c r="K80" s="54"/>
      <c r="L80" s="25"/>
      <c r="M80" s="24" t="str">
        <f t="shared" si="7"/>
        <v/>
      </c>
      <c r="N80" s="26">
        <v>5</v>
      </c>
      <c r="O80" s="27"/>
      <c r="P80" s="27"/>
      <c r="Q80" s="24">
        <f t="shared" si="5"/>
        <v>1114.7125000000001</v>
      </c>
    </row>
    <row r="81" spans="1:17" ht="15" customHeight="1" x14ac:dyDescent="0.2">
      <c r="A81" s="21">
        <v>78</v>
      </c>
      <c r="B81" s="53" t="s">
        <v>96</v>
      </c>
      <c r="C81" s="22" t="s">
        <v>11</v>
      </c>
      <c r="D81" s="8"/>
      <c r="E81" s="23">
        <v>183.19400000000005</v>
      </c>
      <c r="F81" s="1"/>
      <c r="G81" s="24">
        <f t="shared" si="6"/>
        <v>183.19400000000005</v>
      </c>
      <c r="H81" s="54"/>
      <c r="I81" s="25"/>
      <c r="J81" s="24" t="str">
        <f t="shared" si="8"/>
        <v/>
      </c>
      <c r="K81" s="54"/>
      <c r="L81" s="25"/>
      <c r="M81" s="24" t="str">
        <f t="shared" si="7"/>
        <v/>
      </c>
      <c r="N81" s="26">
        <v>5</v>
      </c>
      <c r="O81" s="27"/>
      <c r="P81" s="27"/>
      <c r="Q81" s="24">
        <f t="shared" si="5"/>
        <v>915.97000000000025</v>
      </c>
    </row>
    <row r="82" spans="1:17" ht="15" customHeight="1" x14ac:dyDescent="0.2">
      <c r="A82" s="21">
        <v>79</v>
      </c>
      <c r="B82" s="53" t="s">
        <v>97</v>
      </c>
      <c r="C82" s="22" t="s">
        <v>11</v>
      </c>
      <c r="D82" s="8"/>
      <c r="E82" s="23">
        <v>290.04910000000007</v>
      </c>
      <c r="F82" s="1"/>
      <c r="G82" s="24">
        <f t="shared" si="6"/>
        <v>290.04910000000007</v>
      </c>
      <c r="H82" s="54"/>
      <c r="I82" s="25"/>
      <c r="J82" s="24" t="str">
        <f t="shared" si="8"/>
        <v/>
      </c>
      <c r="K82" s="54"/>
      <c r="L82" s="25"/>
      <c r="M82" s="24" t="str">
        <f t="shared" si="7"/>
        <v/>
      </c>
      <c r="N82" s="26">
        <v>5</v>
      </c>
      <c r="O82" s="27"/>
      <c r="P82" s="27"/>
      <c r="Q82" s="24">
        <f t="shared" si="5"/>
        <v>1450.2455000000004</v>
      </c>
    </row>
    <row r="83" spans="1:17" ht="15" customHeight="1" x14ac:dyDescent="0.2">
      <c r="A83" s="21">
        <v>80</v>
      </c>
      <c r="B83" s="53" t="s">
        <v>98</v>
      </c>
      <c r="C83" s="22" t="s">
        <v>11</v>
      </c>
      <c r="D83" s="8"/>
      <c r="E83" s="23">
        <v>183.19400000000005</v>
      </c>
      <c r="F83" s="1"/>
      <c r="G83" s="24">
        <f t="shared" si="6"/>
        <v>183.19400000000005</v>
      </c>
      <c r="H83" s="54"/>
      <c r="I83" s="25"/>
      <c r="J83" s="24" t="str">
        <f t="shared" si="8"/>
        <v/>
      </c>
      <c r="K83" s="54"/>
      <c r="L83" s="25"/>
      <c r="M83" s="24" t="str">
        <f t="shared" si="7"/>
        <v/>
      </c>
      <c r="N83" s="26">
        <v>5</v>
      </c>
      <c r="O83" s="27"/>
      <c r="P83" s="27"/>
      <c r="Q83" s="24">
        <f t="shared" si="5"/>
        <v>915.97000000000025</v>
      </c>
    </row>
    <row r="84" spans="1:17" ht="15" customHeight="1" x14ac:dyDescent="0.2">
      <c r="A84" s="21">
        <v>81</v>
      </c>
      <c r="B84" s="53" t="s">
        <v>99</v>
      </c>
      <c r="C84" s="22" t="s">
        <v>11</v>
      </c>
      <c r="D84" s="8"/>
      <c r="E84" s="23">
        <v>46.149400000000007</v>
      </c>
      <c r="F84" s="1"/>
      <c r="G84" s="24">
        <f t="shared" si="6"/>
        <v>46.149400000000007</v>
      </c>
      <c r="H84" s="54"/>
      <c r="I84" s="25"/>
      <c r="J84" s="24" t="str">
        <f t="shared" si="8"/>
        <v/>
      </c>
      <c r="K84" s="54"/>
      <c r="L84" s="25"/>
      <c r="M84" s="24" t="str">
        <f t="shared" si="7"/>
        <v/>
      </c>
      <c r="N84" s="26">
        <v>5</v>
      </c>
      <c r="O84" s="27"/>
      <c r="P84" s="27"/>
      <c r="Q84" s="24">
        <f t="shared" si="5"/>
        <v>230.74700000000004</v>
      </c>
    </row>
    <row r="85" spans="1:17" ht="15" customHeight="1" x14ac:dyDescent="0.2">
      <c r="A85" s="21">
        <v>82</v>
      </c>
      <c r="B85" s="53" t="s">
        <v>100</v>
      </c>
      <c r="C85" s="22" t="s">
        <v>11</v>
      </c>
      <c r="D85" s="8"/>
      <c r="E85" s="23">
        <v>183.19400000000005</v>
      </c>
      <c r="F85" s="1"/>
      <c r="G85" s="24">
        <f t="shared" si="6"/>
        <v>183.19400000000005</v>
      </c>
      <c r="H85" s="54"/>
      <c r="I85" s="25"/>
      <c r="J85" s="24" t="str">
        <f t="shared" si="8"/>
        <v/>
      </c>
      <c r="K85" s="54"/>
      <c r="L85" s="25"/>
      <c r="M85" s="24" t="str">
        <f t="shared" si="7"/>
        <v/>
      </c>
      <c r="N85" s="26">
        <v>5</v>
      </c>
      <c r="O85" s="27"/>
      <c r="P85" s="27"/>
      <c r="Q85" s="24">
        <f t="shared" si="5"/>
        <v>915.97000000000025</v>
      </c>
    </row>
    <row r="86" spans="1:17" ht="15" customHeight="1" x14ac:dyDescent="0.2">
      <c r="A86" s="21">
        <v>83</v>
      </c>
      <c r="B86" s="53" t="s">
        <v>109</v>
      </c>
      <c r="C86" s="22" t="s">
        <v>11</v>
      </c>
      <c r="D86" s="8"/>
      <c r="E86" s="23">
        <v>457.00490000000002</v>
      </c>
      <c r="F86" s="1"/>
      <c r="G86" s="24">
        <f t="shared" si="6"/>
        <v>457.00490000000002</v>
      </c>
      <c r="H86" s="54"/>
      <c r="I86" s="25"/>
      <c r="J86" s="24" t="str">
        <f t="shared" si="8"/>
        <v/>
      </c>
      <c r="K86" s="54"/>
      <c r="L86" s="25"/>
      <c r="M86" s="24" t="str">
        <f t="shared" si="7"/>
        <v/>
      </c>
      <c r="N86" s="26">
        <v>5</v>
      </c>
      <c r="O86" s="27"/>
      <c r="P86" s="27"/>
      <c r="Q86" s="24">
        <f t="shared" si="5"/>
        <v>2285.0245</v>
      </c>
    </row>
    <row r="87" spans="1:17" ht="15" customHeight="1" x14ac:dyDescent="0.2">
      <c r="A87" s="21">
        <v>84</v>
      </c>
      <c r="B87" s="53" t="s">
        <v>110</v>
      </c>
      <c r="C87" s="22" t="s">
        <v>11</v>
      </c>
      <c r="D87" s="8"/>
      <c r="E87" s="23">
        <v>288.48820000000001</v>
      </c>
      <c r="F87" s="1"/>
      <c r="G87" s="24">
        <f t="shared" si="6"/>
        <v>288.48820000000001</v>
      </c>
      <c r="H87" s="54"/>
      <c r="I87" s="25"/>
      <c r="J87" s="24" t="str">
        <f t="shared" si="8"/>
        <v/>
      </c>
      <c r="K87" s="54"/>
      <c r="L87" s="25"/>
      <c r="M87" s="24" t="str">
        <f t="shared" si="7"/>
        <v/>
      </c>
      <c r="N87" s="26">
        <v>5</v>
      </c>
      <c r="O87" s="27"/>
      <c r="P87" s="27"/>
      <c r="Q87" s="24">
        <f t="shared" si="5"/>
        <v>1442.441</v>
      </c>
    </row>
    <row r="88" spans="1:17" ht="15" customHeight="1" x14ac:dyDescent="0.2">
      <c r="A88" s="21">
        <v>85</v>
      </c>
      <c r="B88" s="29" t="s">
        <v>111</v>
      </c>
      <c r="C88" s="22" t="s">
        <v>11</v>
      </c>
      <c r="D88" s="8"/>
      <c r="E88" s="23">
        <v>123.26270000000002</v>
      </c>
      <c r="F88" s="1"/>
      <c r="G88" s="24">
        <f t="shared" si="6"/>
        <v>123.26270000000002</v>
      </c>
      <c r="H88" s="54"/>
      <c r="I88" s="25"/>
      <c r="J88" s="24" t="str">
        <f t="shared" si="8"/>
        <v/>
      </c>
      <c r="K88" s="54"/>
      <c r="L88" s="25"/>
      <c r="M88" s="24" t="str">
        <f t="shared" si="7"/>
        <v/>
      </c>
      <c r="N88" s="26">
        <v>5</v>
      </c>
      <c r="O88" s="27"/>
      <c r="P88" s="27"/>
      <c r="Q88" s="24">
        <f t="shared" si="5"/>
        <v>616.31350000000009</v>
      </c>
    </row>
    <row r="89" spans="1:17" ht="15" customHeight="1" x14ac:dyDescent="0.2">
      <c r="A89" s="21">
        <v>86</v>
      </c>
      <c r="B89" s="29" t="s">
        <v>113</v>
      </c>
      <c r="C89" s="22" t="s">
        <v>11</v>
      </c>
      <c r="D89" s="8"/>
      <c r="E89" s="23">
        <v>664.26580000000013</v>
      </c>
      <c r="F89" s="1"/>
      <c r="G89" s="24">
        <f t="shared" si="6"/>
        <v>664.26580000000013</v>
      </c>
      <c r="H89" s="54"/>
      <c r="I89" s="25"/>
      <c r="J89" s="24" t="str">
        <f t="shared" si="8"/>
        <v/>
      </c>
      <c r="K89" s="54"/>
      <c r="L89" s="25"/>
      <c r="M89" s="24" t="str">
        <f t="shared" si="7"/>
        <v/>
      </c>
      <c r="N89" s="26">
        <v>5</v>
      </c>
      <c r="O89" s="27"/>
      <c r="P89" s="27"/>
      <c r="Q89" s="24">
        <f t="shared" si="5"/>
        <v>3321.3290000000006</v>
      </c>
    </row>
    <row r="90" spans="1:17" ht="15" customHeight="1" x14ac:dyDescent="0.2">
      <c r="A90" s="21">
        <v>87</v>
      </c>
      <c r="B90" s="29" t="s">
        <v>114</v>
      </c>
      <c r="C90" s="22" t="s">
        <v>11</v>
      </c>
      <c r="D90" s="8"/>
      <c r="E90" s="23">
        <v>97.719600000000028</v>
      </c>
      <c r="F90" s="1"/>
      <c r="G90" s="24">
        <f t="shared" si="6"/>
        <v>97.719600000000028</v>
      </c>
      <c r="H90" s="54"/>
      <c r="I90" s="25"/>
      <c r="J90" s="24" t="str">
        <f t="shared" si="8"/>
        <v/>
      </c>
      <c r="K90" s="54"/>
      <c r="L90" s="25"/>
      <c r="M90" s="24" t="str">
        <f t="shared" si="7"/>
        <v/>
      </c>
      <c r="N90" s="26">
        <v>5</v>
      </c>
      <c r="O90" s="27"/>
      <c r="P90" s="27"/>
      <c r="Q90" s="24">
        <f t="shared" si="5"/>
        <v>488.59800000000013</v>
      </c>
    </row>
    <row r="91" spans="1:17" ht="15" customHeight="1" x14ac:dyDescent="0.2">
      <c r="A91" s="21">
        <v>88</v>
      </c>
      <c r="B91" s="29" t="s">
        <v>115</v>
      </c>
      <c r="C91" s="22" t="s">
        <v>11</v>
      </c>
      <c r="D91" s="8"/>
      <c r="E91" s="23">
        <v>167.94800000000006</v>
      </c>
      <c r="F91" s="1"/>
      <c r="G91" s="24">
        <f t="shared" si="6"/>
        <v>167.94800000000006</v>
      </c>
      <c r="H91" s="54"/>
      <c r="I91" s="25"/>
      <c r="J91" s="24" t="str">
        <f t="shared" si="8"/>
        <v/>
      </c>
      <c r="K91" s="54"/>
      <c r="L91" s="25"/>
      <c r="M91" s="24" t="str">
        <f t="shared" si="7"/>
        <v/>
      </c>
      <c r="N91" s="26">
        <v>5</v>
      </c>
      <c r="O91" s="27"/>
      <c r="P91" s="27"/>
      <c r="Q91" s="24">
        <f t="shared" si="5"/>
        <v>839.74000000000035</v>
      </c>
    </row>
    <row r="92" spans="1:17" ht="15" customHeight="1" x14ac:dyDescent="0.2">
      <c r="A92" s="21">
        <v>89</v>
      </c>
      <c r="B92" s="53" t="s">
        <v>112</v>
      </c>
      <c r="C92" s="22" t="s">
        <v>11</v>
      </c>
      <c r="D92" s="8"/>
      <c r="E92" s="23">
        <v>166.98000000000002</v>
      </c>
      <c r="F92" s="1"/>
      <c r="G92" s="24">
        <f t="shared" si="6"/>
        <v>166.98000000000002</v>
      </c>
      <c r="H92" s="54"/>
      <c r="I92" s="25"/>
      <c r="J92" s="24" t="str">
        <f t="shared" si="8"/>
        <v/>
      </c>
      <c r="K92" s="54"/>
      <c r="L92" s="25"/>
      <c r="M92" s="24" t="str">
        <f t="shared" si="7"/>
        <v/>
      </c>
      <c r="N92" s="26">
        <v>20</v>
      </c>
      <c r="O92" s="27"/>
      <c r="P92" s="27"/>
      <c r="Q92" s="24">
        <f t="shared" si="5"/>
        <v>3339.6000000000004</v>
      </c>
    </row>
    <row r="93" spans="1:17" ht="15" customHeight="1" x14ac:dyDescent="0.2">
      <c r="A93" s="21">
        <v>90</v>
      </c>
      <c r="B93" s="53" t="s">
        <v>10</v>
      </c>
      <c r="C93" s="22" t="s">
        <v>11</v>
      </c>
      <c r="D93" s="8"/>
      <c r="E93" s="23">
        <v>167.94800000000006</v>
      </c>
      <c r="F93" s="1"/>
      <c r="G93" s="24">
        <f t="shared" si="6"/>
        <v>167.94800000000006</v>
      </c>
      <c r="H93" s="54"/>
      <c r="I93" s="25"/>
      <c r="J93" s="24" t="str">
        <f t="shared" si="8"/>
        <v/>
      </c>
      <c r="K93" s="54"/>
      <c r="L93" s="25"/>
      <c r="M93" s="24" t="str">
        <f t="shared" si="7"/>
        <v/>
      </c>
      <c r="N93" s="26">
        <v>5</v>
      </c>
      <c r="O93" s="27"/>
      <c r="P93" s="27"/>
      <c r="Q93" s="24">
        <f t="shared" si="5"/>
        <v>839.74000000000035</v>
      </c>
    </row>
    <row r="94" spans="1:17" ht="15" customHeight="1" x14ac:dyDescent="0.2">
      <c r="A94" s="21">
        <v>91</v>
      </c>
      <c r="B94" s="29" t="s">
        <v>116</v>
      </c>
      <c r="C94" s="22" t="s">
        <v>11</v>
      </c>
      <c r="D94" s="8"/>
      <c r="E94" s="23">
        <v>39.663800000000009</v>
      </c>
      <c r="F94" s="1"/>
      <c r="G94" s="24">
        <f t="shared" si="6"/>
        <v>39.663800000000009</v>
      </c>
      <c r="H94" s="54"/>
      <c r="I94" s="25"/>
      <c r="J94" s="24" t="str">
        <f t="shared" si="8"/>
        <v/>
      </c>
      <c r="K94" s="54"/>
      <c r="L94" s="25"/>
      <c r="M94" s="24" t="str">
        <f t="shared" si="7"/>
        <v/>
      </c>
      <c r="N94" s="26">
        <v>5</v>
      </c>
      <c r="O94" s="27"/>
      <c r="P94" s="27"/>
      <c r="Q94" s="24">
        <f t="shared" si="5"/>
        <v>198.31900000000005</v>
      </c>
    </row>
    <row r="95" spans="1:17" ht="15" customHeight="1" x14ac:dyDescent="0.2">
      <c r="A95" s="21">
        <v>92</v>
      </c>
      <c r="B95" s="29" t="s">
        <v>117</v>
      </c>
      <c r="C95" s="22" t="s">
        <v>11</v>
      </c>
      <c r="D95" s="8"/>
      <c r="E95" s="23">
        <v>97.719600000000028</v>
      </c>
      <c r="F95" s="1"/>
      <c r="G95" s="24">
        <f t="shared" si="6"/>
        <v>97.719600000000028</v>
      </c>
      <c r="H95" s="54"/>
      <c r="I95" s="25"/>
      <c r="J95" s="24" t="str">
        <f t="shared" si="8"/>
        <v/>
      </c>
      <c r="K95" s="54"/>
      <c r="L95" s="25"/>
      <c r="M95" s="24" t="str">
        <f t="shared" si="7"/>
        <v/>
      </c>
      <c r="N95" s="26">
        <v>5</v>
      </c>
      <c r="O95" s="27"/>
      <c r="P95" s="27"/>
      <c r="Q95" s="24">
        <f t="shared" si="5"/>
        <v>488.59800000000013</v>
      </c>
    </row>
    <row r="96" spans="1:17" ht="15" customHeight="1" x14ac:dyDescent="0.2">
      <c r="A96" s="21">
        <v>93</v>
      </c>
      <c r="B96" s="29" t="s">
        <v>41</v>
      </c>
      <c r="C96" s="22" t="s">
        <v>11</v>
      </c>
      <c r="D96" s="8"/>
      <c r="E96" s="23">
        <v>39.240300000000005</v>
      </c>
      <c r="F96" s="1"/>
      <c r="G96" s="24">
        <f t="shared" si="6"/>
        <v>39.240300000000005</v>
      </c>
      <c r="H96" s="54"/>
      <c r="I96" s="25"/>
      <c r="J96" s="24" t="str">
        <f t="shared" si="8"/>
        <v/>
      </c>
      <c r="K96" s="54"/>
      <c r="L96" s="25"/>
      <c r="M96" s="24" t="str">
        <f t="shared" si="7"/>
        <v/>
      </c>
      <c r="N96" s="26">
        <v>5</v>
      </c>
      <c r="O96" s="27"/>
      <c r="P96" s="27"/>
      <c r="Q96" s="24">
        <f t="shared" si="5"/>
        <v>196.20150000000001</v>
      </c>
    </row>
    <row r="97" spans="1:17" ht="15" customHeight="1" x14ac:dyDescent="0.2">
      <c r="A97" s="21">
        <v>94</v>
      </c>
      <c r="B97" s="53" t="s">
        <v>108</v>
      </c>
      <c r="C97" s="22" t="s">
        <v>11</v>
      </c>
      <c r="D97" s="8"/>
      <c r="E97" s="23">
        <v>168.66190000000003</v>
      </c>
      <c r="F97" s="1"/>
      <c r="G97" s="24">
        <f t="shared" si="6"/>
        <v>168.66190000000003</v>
      </c>
      <c r="H97" s="54"/>
      <c r="I97" s="25"/>
      <c r="J97" s="24" t="str">
        <f t="shared" si="8"/>
        <v/>
      </c>
      <c r="K97" s="54"/>
      <c r="L97" s="25"/>
      <c r="M97" s="24" t="str">
        <f t="shared" si="7"/>
        <v/>
      </c>
      <c r="N97" s="26">
        <v>100</v>
      </c>
      <c r="O97" s="27"/>
      <c r="P97" s="27"/>
      <c r="Q97" s="24">
        <f t="shared" si="5"/>
        <v>16866.190000000002</v>
      </c>
    </row>
    <row r="98" spans="1:17" ht="15" customHeight="1" x14ac:dyDescent="0.2">
      <c r="A98" s="21">
        <v>95</v>
      </c>
      <c r="B98" s="53" t="s">
        <v>106</v>
      </c>
      <c r="C98" s="22" t="s">
        <v>11</v>
      </c>
      <c r="D98" s="8"/>
      <c r="E98" s="23">
        <v>79.654300000000021</v>
      </c>
      <c r="F98" s="1"/>
      <c r="G98" s="24">
        <f t="shared" si="6"/>
        <v>79.654300000000021</v>
      </c>
      <c r="H98" s="54"/>
      <c r="I98" s="25"/>
      <c r="J98" s="24" t="str">
        <f t="shared" si="8"/>
        <v/>
      </c>
      <c r="K98" s="54"/>
      <c r="L98" s="25"/>
      <c r="M98" s="24" t="str">
        <f t="shared" si="7"/>
        <v/>
      </c>
      <c r="N98" s="26">
        <v>20</v>
      </c>
      <c r="O98" s="27"/>
      <c r="P98" s="27"/>
      <c r="Q98" s="24">
        <f t="shared" si="5"/>
        <v>1593.0860000000005</v>
      </c>
    </row>
    <row r="99" spans="1:17" ht="15" customHeight="1" x14ac:dyDescent="0.2">
      <c r="A99" s="21">
        <v>96</v>
      </c>
      <c r="B99" s="53" t="s">
        <v>104</v>
      </c>
      <c r="C99" s="22" t="s">
        <v>11</v>
      </c>
      <c r="D99" s="8"/>
      <c r="E99" s="23">
        <v>39.663800000000009</v>
      </c>
      <c r="F99" s="1"/>
      <c r="G99" s="24">
        <f t="shared" si="6"/>
        <v>39.663800000000009</v>
      </c>
      <c r="H99" s="54"/>
      <c r="I99" s="25"/>
      <c r="J99" s="24" t="str">
        <f t="shared" si="8"/>
        <v/>
      </c>
      <c r="K99" s="54"/>
      <c r="L99" s="25"/>
      <c r="M99" s="24" t="str">
        <f t="shared" si="7"/>
        <v/>
      </c>
      <c r="N99" s="26">
        <v>80</v>
      </c>
      <c r="O99" s="27"/>
      <c r="P99" s="27"/>
      <c r="Q99" s="24">
        <f t="shared" si="5"/>
        <v>3173.1040000000007</v>
      </c>
    </row>
    <row r="100" spans="1:17" ht="15" customHeight="1" x14ac:dyDescent="0.2">
      <c r="A100" s="21">
        <v>97</v>
      </c>
      <c r="B100" s="53" t="s">
        <v>102</v>
      </c>
      <c r="C100" s="22" t="s">
        <v>11</v>
      </c>
      <c r="D100" s="8"/>
      <c r="E100" s="23">
        <v>214.60560000000007</v>
      </c>
      <c r="F100" s="1"/>
      <c r="G100" s="24">
        <f t="shared" si="6"/>
        <v>214.60560000000007</v>
      </c>
      <c r="H100" s="54"/>
      <c r="I100" s="25"/>
      <c r="J100" s="24" t="str">
        <f t="shared" si="8"/>
        <v/>
      </c>
      <c r="K100" s="54"/>
      <c r="L100" s="25"/>
      <c r="M100" s="24" t="str">
        <f t="shared" si="7"/>
        <v/>
      </c>
      <c r="N100" s="26">
        <v>5</v>
      </c>
      <c r="O100" s="27"/>
      <c r="P100" s="27"/>
      <c r="Q100" s="24">
        <f t="shared" si="5"/>
        <v>1073.0280000000002</v>
      </c>
    </row>
    <row r="101" spans="1:17" ht="15" customHeight="1" x14ac:dyDescent="0.2">
      <c r="A101" s="21">
        <v>98</v>
      </c>
      <c r="B101" s="29" t="s">
        <v>103</v>
      </c>
      <c r="C101" s="22" t="s">
        <v>11</v>
      </c>
      <c r="D101" s="8"/>
      <c r="E101" s="23">
        <v>39.663800000000009</v>
      </c>
      <c r="F101" s="1"/>
      <c r="G101" s="24">
        <f t="shared" si="6"/>
        <v>39.663800000000009</v>
      </c>
      <c r="H101" s="54"/>
      <c r="I101" s="25"/>
      <c r="J101" s="24" t="str">
        <f t="shared" si="8"/>
        <v/>
      </c>
      <c r="K101" s="54"/>
      <c r="L101" s="25"/>
      <c r="M101" s="24" t="str">
        <f t="shared" si="7"/>
        <v/>
      </c>
      <c r="N101" s="26">
        <v>5</v>
      </c>
      <c r="O101" s="27"/>
      <c r="P101" s="27"/>
      <c r="Q101" s="24">
        <f t="shared" si="5"/>
        <v>198.31900000000005</v>
      </c>
    </row>
    <row r="102" spans="1:17" ht="15" customHeight="1" x14ac:dyDescent="0.2">
      <c r="A102" s="21">
        <v>99</v>
      </c>
      <c r="B102" s="29" t="s">
        <v>118</v>
      </c>
      <c r="C102" s="22" t="s">
        <v>11</v>
      </c>
      <c r="D102" s="8"/>
      <c r="E102" s="23">
        <v>167.94800000000006</v>
      </c>
      <c r="F102" s="1"/>
      <c r="G102" s="24">
        <f t="shared" si="6"/>
        <v>167.94800000000006</v>
      </c>
      <c r="H102" s="54"/>
      <c r="I102" s="25"/>
      <c r="J102" s="24" t="str">
        <f t="shared" si="8"/>
        <v/>
      </c>
      <c r="K102" s="54"/>
      <c r="L102" s="25"/>
      <c r="M102" s="24" t="str">
        <f t="shared" si="7"/>
        <v/>
      </c>
      <c r="N102" s="26">
        <v>5</v>
      </c>
      <c r="O102" s="27"/>
      <c r="P102" s="27"/>
      <c r="Q102" s="24">
        <f t="shared" si="5"/>
        <v>839.74000000000035</v>
      </c>
    </row>
    <row r="103" spans="1:17" ht="15" customHeight="1" x14ac:dyDescent="0.2">
      <c r="A103" s="21">
        <v>100</v>
      </c>
      <c r="B103" s="29" t="s">
        <v>119</v>
      </c>
      <c r="C103" s="22" t="s">
        <v>11</v>
      </c>
      <c r="D103" s="8"/>
      <c r="E103" s="23">
        <v>42.80980000000001</v>
      </c>
      <c r="F103" s="1"/>
      <c r="G103" s="24">
        <f t="shared" si="6"/>
        <v>42.80980000000001</v>
      </c>
      <c r="H103" s="54"/>
      <c r="I103" s="25"/>
      <c r="J103" s="24" t="str">
        <f t="shared" si="8"/>
        <v/>
      </c>
      <c r="K103" s="54"/>
      <c r="L103" s="25"/>
      <c r="M103" s="24" t="str">
        <f t="shared" si="7"/>
        <v/>
      </c>
      <c r="N103" s="26">
        <v>5</v>
      </c>
      <c r="O103" s="27"/>
      <c r="P103" s="27"/>
      <c r="Q103" s="24">
        <f t="shared" si="5"/>
        <v>214.04900000000004</v>
      </c>
    </row>
    <row r="104" spans="1:17" ht="15" customHeight="1" x14ac:dyDescent="0.2">
      <c r="A104" s="21">
        <v>101</v>
      </c>
      <c r="B104" s="53" t="s">
        <v>105</v>
      </c>
      <c r="C104" s="22" t="s">
        <v>11</v>
      </c>
      <c r="D104" s="8"/>
      <c r="E104" s="23">
        <v>238.56360000000004</v>
      </c>
      <c r="F104" s="1"/>
      <c r="G104" s="24">
        <f t="shared" si="6"/>
        <v>238.56360000000004</v>
      </c>
      <c r="H104" s="54"/>
      <c r="I104" s="25"/>
      <c r="J104" s="24" t="str">
        <f t="shared" si="8"/>
        <v/>
      </c>
      <c r="K104" s="54"/>
      <c r="L104" s="25"/>
      <c r="M104" s="24" t="str">
        <f t="shared" si="7"/>
        <v/>
      </c>
      <c r="N104" s="26">
        <v>5</v>
      </c>
      <c r="O104" s="27"/>
      <c r="P104" s="27"/>
      <c r="Q104" s="24">
        <f t="shared" si="5"/>
        <v>1192.8180000000002</v>
      </c>
    </row>
    <row r="105" spans="1:17" ht="15" customHeight="1" x14ac:dyDescent="0.2">
      <c r="A105" s="21">
        <v>102</v>
      </c>
      <c r="B105" s="29" t="s">
        <v>107</v>
      </c>
      <c r="C105" s="22" t="s">
        <v>11</v>
      </c>
      <c r="D105" s="8"/>
      <c r="E105" s="23">
        <v>167.94800000000006</v>
      </c>
      <c r="F105" s="1"/>
      <c r="G105" s="24">
        <f t="shared" si="6"/>
        <v>167.94800000000006</v>
      </c>
      <c r="H105" s="54"/>
      <c r="I105" s="25"/>
      <c r="J105" s="24" t="str">
        <f t="shared" si="8"/>
        <v/>
      </c>
      <c r="K105" s="54"/>
      <c r="L105" s="25"/>
      <c r="M105" s="24" t="str">
        <f t="shared" si="7"/>
        <v/>
      </c>
      <c r="N105" s="26">
        <v>5</v>
      </c>
      <c r="O105" s="27"/>
      <c r="P105" s="27"/>
      <c r="Q105" s="24">
        <f t="shared" si="5"/>
        <v>839.74000000000035</v>
      </c>
    </row>
    <row r="106" spans="1:17" ht="15" customHeight="1" x14ac:dyDescent="0.2">
      <c r="A106" s="21">
        <v>103</v>
      </c>
      <c r="B106" s="29" t="s">
        <v>120</v>
      </c>
      <c r="C106" s="22" t="s">
        <v>11</v>
      </c>
      <c r="D106" s="8"/>
      <c r="E106" s="23">
        <v>167.94800000000006</v>
      </c>
      <c r="F106" s="1"/>
      <c r="G106" s="24">
        <f t="shared" si="6"/>
        <v>167.94800000000006</v>
      </c>
      <c r="H106" s="54"/>
      <c r="I106" s="25"/>
      <c r="J106" s="24" t="str">
        <f t="shared" si="8"/>
        <v/>
      </c>
      <c r="K106" s="54"/>
      <c r="L106" s="25"/>
      <c r="M106" s="24" t="str">
        <f t="shared" si="7"/>
        <v/>
      </c>
      <c r="N106" s="26">
        <v>5</v>
      </c>
      <c r="O106" s="27"/>
      <c r="P106" s="27"/>
      <c r="Q106" s="24">
        <f t="shared" si="5"/>
        <v>839.74000000000035</v>
      </c>
    </row>
    <row r="107" spans="1:17" ht="15" customHeight="1" x14ac:dyDescent="0.2">
      <c r="A107" s="21">
        <v>104</v>
      </c>
      <c r="B107" s="29" t="s">
        <v>121</v>
      </c>
      <c r="C107" s="22" t="s">
        <v>11</v>
      </c>
      <c r="D107" s="8"/>
      <c r="E107" s="23">
        <v>38.925700000000013</v>
      </c>
      <c r="F107" s="1"/>
      <c r="G107" s="24">
        <f t="shared" si="6"/>
        <v>38.925700000000013</v>
      </c>
      <c r="H107" s="54"/>
      <c r="I107" s="25"/>
      <c r="J107" s="24" t="str">
        <f t="shared" si="8"/>
        <v/>
      </c>
      <c r="K107" s="54"/>
      <c r="L107" s="25"/>
      <c r="M107" s="24" t="str">
        <f t="shared" si="7"/>
        <v/>
      </c>
      <c r="N107" s="26">
        <v>5</v>
      </c>
      <c r="O107" s="27"/>
      <c r="P107" s="27"/>
      <c r="Q107" s="24">
        <f t="shared" ref="Q107:Q108" si="9">(G107*N107)</f>
        <v>194.62850000000006</v>
      </c>
    </row>
    <row r="108" spans="1:17" ht="15" customHeight="1" x14ac:dyDescent="0.2">
      <c r="A108" s="21">
        <v>105</v>
      </c>
      <c r="B108" s="29" t="s">
        <v>122</v>
      </c>
      <c r="C108" s="22" t="s">
        <v>11</v>
      </c>
      <c r="D108" s="8"/>
      <c r="E108" s="23">
        <v>106.90350000000001</v>
      </c>
      <c r="F108" s="1"/>
      <c r="G108" s="24">
        <f t="shared" si="6"/>
        <v>106.90350000000001</v>
      </c>
      <c r="H108" s="54"/>
      <c r="I108" s="25"/>
      <c r="J108" s="24" t="str">
        <f t="shared" si="8"/>
        <v/>
      </c>
      <c r="K108" s="54"/>
      <c r="L108" s="25"/>
      <c r="M108" s="24" t="str">
        <f t="shared" si="7"/>
        <v/>
      </c>
      <c r="N108" s="26">
        <v>5</v>
      </c>
      <c r="O108" s="27"/>
      <c r="P108" s="27"/>
      <c r="Q108" s="24">
        <f t="shared" si="9"/>
        <v>534.51750000000004</v>
      </c>
    </row>
    <row r="109" spans="1:17" ht="14.25" customHeight="1" x14ac:dyDescent="0.2">
      <c r="A109" s="21">
        <v>106</v>
      </c>
      <c r="B109" s="53" t="s">
        <v>101</v>
      </c>
      <c r="C109" s="22" t="s">
        <v>11</v>
      </c>
      <c r="D109" s="8"/>
      <c r="E109" s="23">
        <v>167.94800000000006</v>
      </c>
      <c r="F109" s="1"/>
      <c r="G109" s="24">
        <f t="shared" si="6"/>
        <v>167.94800000000006</v>
      </c>
      <c r="H109" s="54"/>
      <c r="I109" s="25"/>
      <c r="J109" s="24" t="str">
        <f t="shared" si="8"/>
        <v/>
      </c>
      <c r="K109" s="54"/>
      <c r="L109" s="25"/>
      <c r="M109" s="24" t="str">
        <f t="shared" si="7"/>
        <v/>
      </c>
      <c r="N109" s="26">
        <v>5</v>
      </c>
      <c r="O109" s="27"/>
      <c r="P109" s="27"/>
      <c r="Q109" s="24">
        <f>(G109*N109)</f>
        <v>839.74000000000035</v>
      </c>
    </row>
    <row r="110" spans="1:17" ht="14.25" customHeight="1" x14ac:dyDescent="0.2">
      <c r="A110" s="21">
        <v>107</v>
      </c>
      <c r="B110" s="53" t="s">
        <v>131</v>
      </c>
      <c r="C110" s="22" t="s">
        <v>11</v>
      </c>
      <c r="D110" s="8"/>
      <c r="E110" s="23">
        <v>272.25000000000006</v>
      </c>
      <c r="F110" s="1"/>
      <c r="G110" s="24">
        <f t="shared" si="6"/>
        <v>272.25000000000006</v>
      </c>
      <c r="H110" s="23">
        <v>338.8</v>
      </c>
      <c r="I110" s="1"/>
      <c r="J110" s="24">
        <f t="shared" si="8"/>
        <v>338.8</v>
      </c>
      <c r="K110" s="23">
        <v>399.30000000000007</v>
      </c>
      <c r="L110" s="1"/>
      <c r="M110" s="24">
        <f t="shared" si="7"/>
        <v>399.30000000000007</v>
      </c>
      <c r="N110" s="26">
        <v>20</v>
      </c>
      <c r="O110" s="27">
        <v>20</v>
      </c>
      <c r="P110" s="27">
        <v>20</v>
      </c>
      <c r="Q110" s="24">
        <f>(G110*N110)+(J110*O110)+(P110*M110)</f>
        <v>20207</v>
      </c>
    </row>
    <row r="111" spans="1:17" ht="14.25" customHeight="1" x14ac:dyDescent="0.2">
      <c r="A111" s="21">
        <v>108</v>
      </c>
      <c r="B111" s="53" t="s">
        <v>132</v>
      </c>
      <c r="C111" s="22" t="s">
        <v>11</v>
      </c>
      <c r="D111" s="8"/>
      <c r="E111" s="23">
        <v>248.05000000000004</v>
      </c>
      <c r="F111" s="1"/>
      <c r="G111" s="24">
        <f t="shared" si="6"/>
        <v>248.05000000000004</v>
      </c>
      <c r="H111" s="23">
        <v>308.55</v>
      </c>
      <c r="I111" s="1"/>
      <c r="J111" s="24">
        <f t="shared" si="8"/>
        <v>308.55</v>
      </c>
      <c r="K111" s="23">
        <v>363.00000000000006</v>
      </c>
      <c r="L111" s="1"/>
      <c r="M111" s="24"/>
      <c r="N111" s="26">
        <v>52</v>
      </c>
      <c r="O111" s="30">
        <v>52</v>
      </c>
      <c r="P111" s="27">
        <v>52</v>
      </c>
      <c r="Q111" s="24">
        <f>(G111*N111)+(J111*O111)+(P111*M111)</f>
        <v>28943.200000000004</v>
      </c>
    </row>
    <row r="112" spans="1:17" ht="15" customHeight="1" x14ac:dyDescent="0.2">
      <c r="A112" s="21">
        <v>109</v>
      </c>
      <c r="B112" s="9" t="s">
        <v>49</v>
      </c>
      <c r="C112" s="22" t="s">
        <v>11</v>
      </c>
      <c r="D112" s="31" t="s">
        <v>130</v>
      </c>
      <c r="E112" s="32"/>
      <c r="F112" s="33">
        <v>15</v>
      </c>
      <c r="G112" s="24"/>
      <c r="H112" s="54"/>
      <c r="I112" s="33">
        <v>20</v>
      </c>
      <c r="J112" s="24"/>
      <c r="K112" s="23">
        <v>0</v>
      </c>
      <c r="L112" s="33">
        <v>20</v>
      </c>
      <c r="M112" s="24"/>
      <c r="N112" s="26">
        <v>6000</v>
      </c>
      <c r="O112" s="30">
        <v>100</v>
      </c>
      <c r="P112" s="27">
        <v>100</v>
      </c>
      <c r="Q112" s="24">
        <f>N112*F112+I112*O112+L112*P112</f>
        <v>94000</v>
      </c>
    </row>
    <row r="113" spans="1:17" ht="15" customHeight="1" x14ac:dyDescent="0.2">
      <c r="A113" s="21">
        <v>110</v>
      </c>
      <c r="B113" s="9" t="s">
        <v>50</v>
      </c>
      <c r="C113" s="22" t="s">
        <v>11</v>
      </c>
      <c r="D113" s="31" t="s">
        <v>130</v>
      </c>
      <c r="E113" s="32"/>
      <c r="F113" s="33">
        <v>30</v>
      </c>
      <c r="G113" s="24"/>
      <c r="H113" s="54"/>
      <c r="I113" s="33">
        <v>35</v>
      </c>
      <c r="J113" s="24"/>
      <c r="K113" s="23">
        <v>0</v>
      </c>
      <c r="L113" s="33">
        <v>35</v>
      </c>
      <c r="M113" s="24"/>
      <c r="N113" s="26">
        <v>100</v>
      </c>
      <c r="O113" s="30">
        <v>50</v>
      </c>
      <c r="P113" s="27">
        <v>50</v>
      </c>
      <c r="Q113" s="24">
        <f>N113*F113+I113*O113+L113*P113</f>
        <v>6500</v>
      </c>
    </row>
    <row r="114" spans="1:17" ht="15" customHeight="1" x14ac:dyDescent="0.2">
      <c r="A114" s="21">
        <v>111</v>
      </c>
      <c r="B114" s="9" t="s">
        <v>146</v>
      </c>
      <c r="C114" s="22" t="s">
        <v>11</v>
      </c>
      <c r="D114" s="31" t="s">
        <v>130</v>
      </c>
      <c r="E114" s="34"/>
      <c r="F114" s="35">
        <v>0.1</v>
      </c>
      <c r="G114" s="24"/>
      <c r="H114" s="36"/>
      <c r="I114" s="35">
        <v>0.1</v>
      </c>
      <c r="J114" s="24"/>
      <c r="K114" s="23">
        <v>0</v>
      </c>
      <c r="L114" s="35">
        <v>0.1</v>
      </c>
      <c r="M114" s="24"/>
      <c r="N114" s="26"/>
      <c r="O114" s="30"/>
      <c r="P114" s="27"/>
      <c r="Q114" s="24"/>
    </row>
    <row r="115" spans="1:17" ht="15" customHeight="1" x14ac:dyDescent="0.2">
      <c r="A115" s="21">
        <v>112</v>
      </c>
      <c r="B115" s="37" t="s">
        <v>147</v>
      </c>
      <c r="C115" s="22" t="s">
        <v>11</v>
      </c>
      <c r="D115" s="31" t="s">
        <v>130</v>
      </c>
      <c r="E115" s="34"/>
      <c r="F115" s="35">
        <v>0.1</v>
      </c>
      <c r="G115" s="24"/>
      <c r="H115" s="36"/>
      <c r="I115" s="35">
        <v>0.1</v>
      </c>
      <c r="J115" s="24"/>
      <c r="K115" s="23">
        <v>0</v>
      </c>
      <c r="L115" s="35">
        <v>0.1</v>
      </c>
      <c r="M115" s="24"/>
      <c r="N115" s="26"/>
      <c r="O115" s="38"/>
      <c r="P115" s="27"/>
      <c r="Q115" s="24"/>
    </row>
    <row r="116" spans="1:17" ht="15" customHeight="1" x14ac:dyDescent="0.2">
      <c r="A116" s="21">
        <v>112</v>
      </c>
      <c r="B116" s="37" t="s">
        <v>151</v>
      </c>
      <c r="C116" s="22" t="s">
        <v>11</v>
      </c>
      <c r="D116" s="31" t="s">
        <v>130</v>
      </c>
      <c r="E116" s="34"/>
      <c r="F116" s="35">
        <v>0.2</v>
      </c>
      <c r="G116" s="24"/>
      <c r="H116" s="36"/>
      <c r="I116" s="35">
        <v>0.2</v>
      </c>
      <c r="J116" s="24"/>
      <c r="K116" s="23">
        <v>0</v>
      </c>
      <c r="L116" s="35">
        <v>0.2</v>
      </c>
      <c r="M116" s="24"/>
      <c r="N116" s="26"/>
      <c r="O116" s="38"/>
      <c r="P116" s="27"/>
      <c r="Q116" s="24"/>
    </row>
    <row r="117" spans="1:17" ht="15" customHeight="1" x14ac:dyDescent="0.2">
      <c r="A117" s="21">
        <v>113.1</v>
      </c>
      <c r="B117" s="9" t="s">
        <v>136</v>
      </c>
      <c r="C117" s="22" t="s">
        <v>11</v>
      </c>
      <c r="D117" s="31" t="s">
        <v>129</v>
      </c>
      <c r="E117" s="54"/>
      <c r="F117" s="54"/>
      <c r="G117" s="24" t="str">
        <f>IF(E117&gt;0,E117-(E117*F117),"")</f>
        <v/>
      </c>
      <c r="H117" s="36"/>
      <c r="I117" s="6"/>
      <c r="J117" s="24"/>
      <c r="K117" s="39"/>
      <c r="L117" s="39"/>
      <c r="M117" s="24"/>
      <c r="N117" s="26"/>
      <c r="O117" s="38">
        <v>30</v>
      </c>
      <c r="P117" s="27"/>
      <c r="Q117" s="24">
        <f>I117*O117</f>
        <v>0</v>
      </c>
    </row>
    <row r="118" spans="1:17" ht="15" customHeight="1" x14ac:dyDescent="0.2">
      <c r="A118" s="21">
        <v>113.2</v>
      </c>
      <c r="B118" s="9" t="s">
        <v>137</v>
      </c>
      <c r="C118" s="22" t="s">
        <v>11</v>
      </c>
      <c r="D118" s="31" t="s">
        <v>129</v>
      </c>
      <c r="E118" s="54"/>
      <c r="F118" s="54"/>
      <c r="G118" s="24" t="str">
        <f>IF(E118&gt;0,E118-(E118*F118),"")</f>
        <v/>
      </c>
      <c r="H118" s="36"/>
      <c r="I118" s="6"/>
      <c r="J118" s="24"/>
      <c r="K118" s="39"/>
      <c r="L118" s="39"/>
      <c r="M118" s="24"/>
      <c r="N118" s="26"/>
      <c r="O118" s="38">
        <v>5</v>
      </c>
      <c r="P118" s="27"/>
      <c r="Q118" s="24">
        <f t="shared" ref="Q118:Q119" si="10">I118*O118</f>
        <v>0</v>
      </c>
    </row>
    <row r="119" spans="1:17" ht="15" customHeight="1" x14ac:dyDescent="0.2">
      <c r="A119" s="21">
        <v>113.3</v>
      </c>
      <c r="B119" s="9" t="s">
        <v>138</v>
      </c>
      <c r="C119" s="22" t="s">
        <v>11</v>
      </c>
      <c r="D119" s="31" t="s">
        <v>129</v>
      </c>
      <c r="E119" s="54"/>
      <c r="F119" s="54"/>
      <c r="G119" s="24" t="str">
        <f>IF(E119&gt;0,E119-(E119*F119),"")</f>
        <v/>
      </c>
      <c r="H119" s="36"/>
      <c r="I119" s="6"/>
      <c r="J119" s="24"/>
      <c r="K119" s="39"/>
      <c r="L119" s="39"/>
      <c r="M119" s="24"/>
      <c r="N119" s="26"/>
      <c r="O119" s="38">
        <v>10</v>
      </c>
      <c r="P119" s="27"/>
      <c r="Q119" s="24">
        <f t="shared" si="10"/>
        <v>0</v>
      </c>
    </row>
    <row r="120" spans="1:17" ht="15" customHeight="1" x14ac:dyDescent="0.2">
      <c r="A120" s="21">
        <v>114.1</v>
      </c>
      <c r="B120" s="9" t="s">
        <v>139</v>
      </c>
      <c r="C120" s="22" t="s">
        <v>11</v>
      </c>
      <c r="D120" s="31" t="s">
        <v>129</v>
      </c>
      <c r="E120" s="54"/>
      <c r="F120" s="54"/>
      <c r="G120" s="24" t="str">
        <f>IF(E120&gt;0,E120-(E120*F120),"")</f>
        <v/>
      </c>
      <c r="H120" s="36"/>
      <c r="I120" s="54"/>
      <c r="J120" s="24"/>
      <c r="K120" s="39"/>
      <c r="L120" s="6"/>
      <c r="M120" s="24"/>
      <c r="N120" s="26"/>
      <c r="O120" s="38"/>
      <c r="P120" s="27">
        <v>13</v>
      </c>
      <c r="Q120" s="24">
        <f>L120*P120</f>
        <v>0</v>
      </c>
    </row>
    <row r="121" spans="1:17" ht="15" customHeight="1" x14ac:dyDescent="0.2">
      <c r="A121" s="21">
        <v>114.2</v>
      </c>
      <c r="B121" s="9" t="s">
        <v>140</v>
      </c>
      <c r="C121" s="22" t="s">
        <v>11</v>
      </c>
      <c r="D121" s="31" t="s">
        <v>129</v>
      </c>
      <c r="E121" s="54"/>
      <c r="F121" s="54"/>
      <c r="G121" s="24"/>
      <c r="H121" s="36"/>
      <c r="I121" s="54"/>
      <c r="J121" s="24"/>
      <c r="K121" s="39"/>
      <c r="L121" s="6"/>
      <c r="M121" s="24"/>
      <c r="N121" s="26"/>
      <c r="O121" s="38"/>
      <c r="P121" s="27">
        <v>5</v>
      </c>
      <c r="Q121" s="24">
        <f t="shared" ref="Q121:Q125" si="11">L121*P121</f>
        <v>0</v>
      </c>
    </row>
    <row r="122" spans="1:17" ht="15" customHeight="1" x14ac:dyDescent="0.2">
      <c r="A122" s="21">
        <v>114.3</v>
      </c>
      <c r="B122" s="9" t="s">
        <v>141</v>
      </c>
      <c r="C122" s="22" t="s">
        <v>11</v>
      </c>
      <c r="D122" s="31" t="s">
        <v>129</v>
      </c>
      <c r="E122" s="54"/>
      <c r="F122" s="54"/>
      <c r="G122" s="24"/>
      <c r="H122" s="36"/>
      <c r="I122" s="54"/>
      <c r="J122" s="24"/>
      <c r="K122" s="39"/>
      <c r="L122" s="6"/>
      <c r="M122" s="24"/>
      <c r="N122" s="26"/>
      <c r="O122" s="38"/>
      <c r="P122" s="27">
        <v>10</v>
      </c>
      <c r="Q122" s="24">
        <f t="shared" si="11"/>
        <v>0</v>
      </c>
    </row>
    <row r="123" spans="1:17" ht="15" customHeight="1" x14ac:dyDescent="0.2">
      <c r="A123" s="21">
        <v>115.1</v>
      </c>
      <c r="B123" s="9" t="s">
        <v>142</v>
      </c>
      <c r="C123" s="22" t="s">
        <v>11</v>
      </c>
      <c r="D123" s="31" t="s">
        <v>129</v>
      </c>
      <c r="E123" s="54"/>
      <c r="F123" s="54"/>
      <c r="G123" s="24" t="str">
        <f>IF(E123&gt;0,E123-(E123*F123),"")</f>
        <v/>
      </c>
      <c r="H123" s="36"/>
      <c r="I123" s="54"/>
      <c r="J123" s="24"/>
      <c r="K123" s="39"/>
      <c r="L123" s="6"/>
      <c r="M123" s="24"/>
      <c r="N123" s="26"/>
      <c r="O123" s="38"/>
      <c r="P123" s="27">
        <v>50</v>
      </c>
      <c r="Q123" s="24">
        <f t="shared" si="11"/>
        <v>0</v>
      </c>
    </row>
    <row r="124" spans="1:17" ht="15" customHeight="1" x14ac:dyDescent="0.2">
      <c r="A124" s="21">
        <v>115.2</v>
      </c>
      <c r="B124" s="9" t="s">
        <v>143</v>
      </c>
      <c r="C124" s="22" t="s">
        <v>11</v>
      </c>
      <c r="D124" s="31" t="s">
        <v>129</v>
      </c>
      <c r="E124" s="54"/>
      <c r="F124" s="54"/>
      <c r="G124" s="24" t="str">
        <f t="shared" ref="G124:G126" si="12">IF(E124&gt;0,E124-(E124*F124),"")</f>
        <v/>
      </c>
      <c r="H124" s="36"/>
      <c r="I124" s="54"/>
      <c r="J124" s="24"/>
      <c r="K124" s="39"/>
      <c r="L124" s="6"/>
      <c r="M124" s="24"/>
      <c r="N124" s="26"/>
      <c r="O124" s="38"/>
      <c r="P124" s="27">
        <v>5</v>
      </c>
      <c r="Q124" s="24">
        <f t="shared" si="11"/>
        <v>0</v>
      </c>
    </row>
    <row r="125" spans="1:17" ht="15" customHeight="1" x14ac:dyDescent="0.2">
      <c r="A125" s="21">
        <v>115.3</v>
      </c>
      <c r="B125" s="9" t="s">
        <v>144</v>
      </c>
      <c r="C125" s="22" t="s">
        <v>11</v>
      </c>
      <c r="D125" s="31" t="s">
        <v>129</v>
      </c>
      <c r="E125" s="54"/>
      <c r="F125" s="54"/>
      <c r="G125" s="24" t="str">
        <f t="shared" si="12"/>
        <v/>
      </c>
      <c r="H125" s="36"/>
      <c r="I125" s="54"/>
      <c r="J125" s="24"/>
      <c r="K125" s="39"/>
      <c r="L125" s="6"/>
      <c r="M125" s="24"/>
      <c r="N125" s="26"/>
      <c r="O125" s="38"/>
      <c r="P125" s="27">
        <v>10</v>
      </c>
      <c r="Q125" s="24">
        <f t="shared" si="11"/>
        <v>0</v>
      </c>
    </row>
    <row r="126" spans="1:17" ht="15" customHeight="1" thickBot="1" x14ac:dyDescent="0.25">
      <c r="A126" s="21">
        <v>116</v>
      </c>
      <c r="B126" s="40" t="s">
        <v>149</v>
      </c>
      <c r="C126" s="41" t="s">
        <v>11</v>
      </c>
      <c r="D126" s="42" t="s">
        <v>129</v>
      </c>
      <c r="E126" s="54"/>
      <c r="F126" s="7"/>
      <c r="G126" s="24" t="str">
        <f t="shared" si="12"/>
        <v/>
      </c>
      <c r="H126" s="36"/>
      <c r="I126" s="7"/>
      <c r="J126" s="24"/>
      <c r="K126" s="39"/>
      <c r="L126" s="7"/>
      <c r="M126" s="24"/>
      <c r="N126" s="26">
        <v>330</v>
      </c>
      <c r="O126" s="38">
        <v>330</v>
      </c>
      <c r="P126" s="27">
        <v>340</v>
      </c>
      <c r="Q126" s="24">
        <f>F126*N126+I126*O126+L126*P126</f>
        <v>0</v>
      </c>
    </row>
    <row r="127" spans="1:17" ht="18.75" thickBot="1" x14ac:dyDescent="0.25">
      <c r="A127" s="57" t="s">
        <v>134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/>
      <c r="P127" s="27">
        <v>0</v>
      </c>
      <c r="Q127" s="43">
        <f>SUM(Q4:Q126)</f>
        <v>2423991.836931779</v>
      </c>
    </row>
    <row r="128" spans="1:17" ht="18.75" thickBo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5"/>
    </row>
    <row r="129" spans="1:17" ht="18" x14ac:dyDescent="0.2">
      <c r="A129" s="44"/>
      <c r="B129" s="11" t="s">
        <v>150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5"/>
    </row>
    <row r="130" spans="1:17" x14ac:dyDescent="0.2">
      <c r="B130" s="46" t="s">
        <v>51</v>
      </c>
    </row>
    <row r="131" spans="1:17" x14ac:dyDescent="0.2">
      <c r="B131" s="46" t="s">
        <v>125</v>
      </c>
    </row>
    <row r="132" spans="1:17" x14ac:dyDescent="0.2">
      <c r="B132" s="46" t="s">
        <v>133</v>
      </c>
    </row>
    <row r="133" spans="1:17" x14ac:dyDescent="0.2">
      <c r="B133" s="46"/>
    </row>
    <row r="134" spans="1:17" ht="15.75" thickBot="1" x14ac:dyDescent="0.25"/>
    <row r="135" spans="1:17" x14ac:dyDescent="0.2">
      <c r="B135" s="48" t="s">
        <v>52</v>
      </c>
      <c r="C135" s="2"/>
      <c r="D135" s="5"/>
    </row>
    <row r="136" spans="1:17" x14ac:dyDescent="0.2">
      <c r="B136" s="49" t="s">
        <v>53</v>
      </c>
      <c r="C136" s="3"/>
      <c r="D136" s="5"/>
    </row>
    <row r="137" spans="1:17" ht="15.75" thickBot="1" x14ac:dyDescent="0.25">
      <c r="B137" s="50" t="s">
        <v>54</v>
      </c>
      <c r="C137" s="4"/>
      <c r="D137" s="5"/>
    </row>
    <row r="138" spans="1:17" x14ac:dyDescent="0.2">
      <c r="B138" s="46"/>
    </row>
    <row r="139" spans="1:17" x14ac:dyDescent="0.2">
      <c r="B139" s="51"/>
      <c r="C139" s="52"/>
      <c r="D139" s="52"/>
      <c r="E139" s="52"/>
      <c r="F139" s="52"/>
      <c r="G139" s="52"/>
      <c r="H139" s="52"/>
      <c r="I139" s="52"/>
      <c r="J139" s="52"/>
      <c r="K139" s="52"/>
      <c r="M139" s="52"/>
      <c r="N139" s="52"/>
      <c r="O139" s="52"/>
      <c r="P139" s="52"/>
    </row>
    <row r="152" spans="2:2" ht="14.25" x14ac:dyDescent="0.2">
      <c r="B152" s="10"/>
    </row>
    <row r="153" spans="2:2" ht="14.25" x14ac:dyDescent="0.2">
      <c r="B153" s="10"/>
    </row>
    <row r="154" spans="2:2" ht="14.25" x14ac:dyDescent="0.2">
      <c r="B154" s="10"/>
    </row>
    <row r="155" spans="2:2" ht="14.25" x14ac:dyDescent="0.2">
      <c r="B155" s="10"/>
    </row>
    <row r="156" spans="2:2" ht="14.25" x14ac:dyDescent="0.2">
      <c r="B156" s="10"/>
    </row>
    <row r="157" spans="2:2" ht="14.25" x14ac:dyDescent="0.2">
      <c r="B157" s="10"/>
    </row>
    <row r="158" spans="2:2" ht="14.25" x14ac:dyDescent="0.2">
      <c r="B158" s="10"/>
    </row>
    <row r="159" spans="2:2" ht="14.25" x14ac:dyDescent="0.2">
      <c r="B159" s="10"/>
    </row>
    <row r="160" spans="2:2" ht="14.25" x14ac:dyDescent="0.2">
      <c r="B160" s="10"/>
    </row>
    <row r="161" spans="2:2" ht="14.25" x14ac:dyDescent="0.2">
      <c r="B161" s="10"/>
    </row>
    <row r="162" spans="2:2" ht="14.25" x14ac:dyDescent="0.2">
      <c r="B162" s="10"/>
    </row>
    <row r="163" spans="2:2" ht="14.25" x14ac:dyDescent="0.2">
      <c r="B163" s="10"/>
    </row>
    <row r="164" spans="2:2" ht="14.25" x14ac:dyDescent="0.2">
      <c r="B164" s="10"/>
    </row>
    <row r="165" spans="2:2" ht="14.25" x14ac:dyDescent="0.2">
      <c r="B165" s="10"/>
    </row>
    <row r="166" spans="2:2" ht="14.25" x14ac:dyDescent="0.2">
      <c r="B166" s="10"/>
    </row>
    <row r="167" spans="2:2" ht="14.25" x14ac:dyDescent="0.2">
      <c r="B167" s="10"/>
    </row>
    <row r="168" spans="2:2" ht="14.25" x14ac:dyDescent="0.2">
      <c r="B168" s="10"/>
    </row>
    <row r="169" spans="2:2" ht="14.25" x14ac:dyDescent="0.2">
      <c r="B169" s="10"/>
    </row>
    <row r="170" spans="2:2" ht="14.25" x14ac:dyDescent="0.2">
      <c r="B170" s="10"/>
    </row>
    <row r="171" spans="2:2" ht="14.25" x14ac:dyDescent="0.2">
      <c r="B171" s="10"/>
    </row>
    <row r="172" spans="2:2" ht="14.25" x14ac:dyDescent="0.2">
      <c r="B172" s="10"/>
    </row>
    <row r="173" spans="2:2" ht="14.25" x14ac:dyDescent="0.2">
      <c r="B173" s="10"/>
    </row>
    <row r="174" spans="2:2" ht="14.25" x14ac:dyDescent="0.2">
      <c r="B174" s="10"/>
    </row>
    <row r="175" spans="2:2" ht="14.25" x14ac:dyDescent="0.2">
      <c r="B175" s="10"/>
    </row>
    <row r="176" spans="2:2" ht="14.25" x14ac:dyDescent="0.2">
      <c r="B176" s="10"/>
    </row>
    <row r="177" spans="2:2" ht="14.25" x14ac:dyDescent="0.2">
      <c r="B177" s="10"/>
    </row>
    <row r="178" spans="2:2" ht="14.25" x14ac:dyDescent="0.2">
      <c r="B178" s="10"/>
    </row>
    <row r="179" spans="2:2" ht="14.25" x14ac:dyDescent="0.2">
      <c r="B179" s="10"/>
    </row>
    <row r="180" spans="2:2" ht="14.25" x14ac:dyDescent="0.2">
      <c r="B180" s="10"/>
    </row>
    <row r="181" spans="2:2" ht="14.25" x14ac:dyDescent="0.2">
      <c r="B181" s="10"/>
    </row>
    <row r="182" spans="2:2" ht="14.25" x14ac:dyDescent="0.2">
      <c r="B182" s="10"/>
    </row>
    <row r="183" spans="2:2" ht="14.25" x14ac:dyDescent="0.2">
      <c r="B183" s="10"/>
    </row>
    <row r="184" spans="2:2" ht="14.25" x14ac:dyDescent="0.2">
      <c r="B184" s="10"/>
    </row>
  </sheetData>
  <sheetProtection algorithmName="SHA-512" hashValue="QAHVSIx5r6GO5I0s01xaGeefoE2lYfWclLsPSaEoSM8D4vSmtPMqsyYgepoxdPRSvWTmXxzWQGqbgufziuIYlA==" saltValue="TH9WUKv/XyWl8Qlo3LuPPQ==" spinCount="100000" sheet="1" selectLockedCells="1"/>
  <autoFilter ref="A3:Q132"/>
  <mergeCells count="2">
    <mergeCell ref="A1:O1"/>
    <mergeCell ref="A127:O127"/>
  </mergeCells>
  <conditionalFormatting sqref="A3">
    <cfRule type="duplicateValues" dxfId="9" priority="8"/>
  </conditionalFormatting>
  <conditionalFormatting sqref="A1:A2">
    <cfRule type="duplicateValues" dxfId="8" priority="9"/>
  </conditionalFormatting>
  <conditionalFormatting sqref="B130:B1048576 B1 B118 B120:B126 B3:B115">
    <cfRule type="duplicateValues" dxfId="7" priority="7"/>
  </conditionalFormatting>
  <conditionalFormatting sqref="A4:A115 A118 A120:A126">
    <cfRule type="duplicateValues" dxfId="6" priority="10"/>
  </conditionalFormatting>
  <conditionalFormatting sqref="B117">
    <cfRule type="duplicateValues" dxfId="5" priority="5"/>
  </conditionalFormatting>
  <conditionalFormatting sqref="A117">
    <cfRule type="duplicateValues" dxfId="4" priority="6"/>
  </conditionalFormatting>
  <conditionalFormatting sqref="B119">
    <cfRule type="duplicateValues" dxfId="3" priority="3"/>
  </conditionalFormatting>
  <conditionalFormatting sqref="A119">
    <cfRule type="duplicateValues" dxfId="2" priority="4"/>
  </conditionalFormatting>
  <conditionalFormatting sqref="B116">
    <cfRule type="duplicateValues" dxfId="1" priority="1"/>
  </conditionalFormatting>
  <conditionalFormatting sqref="A116">
    <cfRule type="duplicateValues" dxfId="0" priority="2"/>
  </conditionalFormatting>
  <pageMargins left="0.7" right="0.7" top="0.75" bottom="0.75" header="0.3" footer="0.3"/>
  <pageSetup paperSize="9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DFF493-ED72-4D8F-83A3-4E3E1138DEBF}"/>
</file>

<file path=customXml/itemProps2.xml><?xml version="1.0" encoding="utf-8"?>
<ds:datastoreItem xmlns:ds="http://schemas.openxmlformats.org/officeDocument/2006/customXml" ds:itemID="{1EAD8EB8-2F42-40DB-AAEB-704C0AFEEFB2}"/>
</file>

<file path=customXml/itemProps3.xml><?xml version="1.0" encoding="utf-8"?>
<ds:datastoreItem xmlns:ds="http://schemas.openxmlformats.org/officeDocument/2006/customXml" ds:itemID="{13619E7D-867E-4FC0-999B-2256A9BBB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הצעות מחיר קפלן</vt:lpstr>
      <vt:lpstr>'נספח הצעות מחיר קפלן'!WPrint_Area_W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 Finzi</dc:creator>
  <cp:lastModifiedBy>עופרי שטיינמן</cp:lastModifiedBy>
  <cp:lastPrinted>2022-11-21T13:21:29Z</cp:lastPrinted>
  <dcterms:created xsi:type="dcterms:W3CDTF">2020-10-13T11:06:00Z</dcterms:created>
  <dcterms:modified xsi:type="dcterms:W3CDTF">2023-02-22T14:47:30Z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