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alit\dfs$\Docs\מחלקת רכש ציוד וכללי – בסיס נתונים\מכרזים אורטל\מכרזים\מכרזים שנת 2023\מכרז פומבי מס 90-649-23 - אספקת רכבים בשיטת ליסינג\"/>
    </mc:Choice>
  </mc:AlternateContent>
  <bookViews>
    <workbookView xWindow="0" yWindow="0" windowWidth="25200" windowHeight="11880"/>
  </bookViews>
  <sheets>
    <sheet name="הצעת מחי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8" i="1" l="1"/>
  <c r="Q47" i="1"/>
  <c r="P47" i="1"/>
  <c r="O47" i="1"/>
  <c r="Q46" i="1"/>
  <c r="P46" i="1"/>
  <c r="O46" i="1"/>
  <c r="Q45" i="1"/>
  <c r="P45" i="1"/>
  <c r="O45" i="1"/>
  <c r="Q44" i="1"/>
  <c r="P44" i="1"/>
  <c r="O44" i="1"/>
  <c r="Q43" i="1"/>
  <c r="P43" i="1"/>
  <c r="O43" i="1"/>
  <c r="Q42" i="1"/>
  <c r="P42" i="1"/>
  <c r="O42" i="1"/>
  <c r="Q41" i="1"/>
  <c r="P41" i="1"/>
  <c r="O41" i="1"/>
  <c r="Q40" i="1"/>
  <c r="P40" i="1"/>
  <c r="O40" i="1"/>
  <c r="Q39" i="1"/>
  <c r="P39" i="1"/>
  <c r="O39" i="1"/>
  <c r="Q38" i="1"/>
  <c r="P38" i="1"/>
  <c r="O38" i="1"/>
  <c r="Q37" i="1"/>
  <c r="P37" i="1"/>
  <c r="O37" i="1"/>
  <c r="Q36" i="1"/>
  <c r="P36" i="1"/>
  <c r="O36" i="1"/>
  <c r="Q35" i="1"/>
  <c r="P35" i="1"/>
  <c r="O35" i="1"/>
  <c r="Q34" i="1"/>
  <c r="P34" i="1"/>
  <c r="O34" i="1"/>
  <c r="Q33" i="1"/>
  <c r="P33" i="1"/>
  <c r="O33" i="1"/>
  <c r="Q32" i="1"/>
  <c r="P32" i="1"/>
  <c r="O32" i="1"/>
  <c r="Q31" i="1"/>
  <c r="P31" i="1"/>
  <c r="O31" i="1"/>
  <c r="Q30" i="1"/>
  <c r="P30" i="1"/>
  <c r="O30" i="1"/>
  <c r="Q29" i="1"/>
  <c r="P29" i="1"/>
  <c r="O29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Q18" i="1"/>
  <c r="P18" i="1"/>
  <c r="O18" i="1"/>
  <c r="Q17" i="1"/>
  <c r="P17" i="1"/>
  <c r="O17" i="1"/>
  <c r="Q16" i="1"/>
  <c r="P16" i="1"/>
  <c r="O16" i="1"/>
  <c r="Q15" i="1"/>
  <c r="P15" i="1"/>
  <c r="O15" i="1"/>
  <c r="Q14" i="1"/>
  <c r="P14" i="1"/>
  <c r="O14" i="1"/>
  <c r="Q13" i="1"/>
  <c r="P13" i="1"/>
  <c r="O13" i="1"/>
  <c r="Q12" i="1"/>
  <c r="P12" i="1"/>
  <c r="O12" i="1"/>
  <c r="Q11" i="1"/>
  <c r="P11" i="1"/>
  <c r="O11" i="1"/>
  <c r="Q10" i="1"/>
  <c r="P10" i="1"/>
  <c r="O10" i="1"/>
  <c r="Q9" i="1"/>
  <c r="P9" i="1"/>
  <c r="O9" i="1"/>
  <c r="Q8" i="1"/>
  <c r="P8" i="1"/>
  <c r="O8" i="1"/>
  <c r="Q7" i="1"/>
  <c r="P7" i="1"/>
  <c r="O7" i="1"/>
  <c r="Q6" i="1"/>
  <c r="P6" i="1"/>
  <c r="O6" i="1"/>
</calcChain>
</file>

<file path=xl/sharedStrings.xml><?xml version="1.0" encoding="utf-8"?>
<sst xmlns="http://schemas.openxmlformats.org/spreadsheetml/2006/main" count="171" uniqueCount="109">
  <si>
    <t>קטגוריה</t>
  </si>
  <si>
    <t>סוג רכב</t>
  </si>
  <si>
    <t>יצרן רכב</t>
  </si>
  <si>
    <t>דגם רכב</t>
  </si>
  <si>
    <t>תת דגם</t>
  </si>
  <si>
    <t>מחיר ליסינג לפני מע"מ כולל את כלל העלויות לפני ביטוח ורישוי</t>
  </si>
  <si>
    <t>ביטוח</t>
  </si>
  <si>
    <t>רישוי</t>
  </si>
  <si>
    <t>מחיר ליסנג ללא מע"מ</t>
  </si>
  <si>
    <t xml:space="preserve">מחיר ליסינג כולל מעמ </t>
  </si>
  <si>
    <t>היברידי</t>
  </si>
  <si>
    <t>טויוטה</t>
  </si>
  <si>
    <t>קורולה</t>
  </si>
  <si>
    <t>סאן</t>
  </si>
  <si>
    <t>הברידי</t>
  </si>
  <si>
    <t>יונדאי</t>
  </si>
  <si>
    <t>אלנטרה</t>
  </si>
  <si>
    <t>משפחתי בנזין</t>
  </si>
  <si>
    <t>קיה</t>
  </si>
  <si>
    <t>נירו lx PLUS</t>
  </si>
  <si>
    <t>פלאג אין</t>
  </si>
  <si>
    <t>MG</t>
  </si>
  <si>
    <t>מאזדה</t>
  </si>
  <si>
    <t>טוסון</t>
  </si>
  <si>
    <t>סיטרואן</t>
  </si>
  <si>
    <t>פיגו</t>
  </si>
  <si>
    <t>סונטה</t>
  </si>
  <si>
    <t>פרסטיז</t>
  </si>
  <si>
    <t>חשמלי 100%</t>
  </si>
  <si>
    <t>ברלינגו</t>
  </si>
  <si>
    <t xml:space="preserve"> שיין PK1.5L</t>
  </si>
  <si>
    <t xml:space="preserve"> סיטי</t>
  </si>
  <si>
    <t xml:space="preserve"> 5 דלתות</t>
  </si>
  <si>
    <t xml:space="preserve">I20 </t>
  </si>
  <si>
    <t>אקטיב</t>
  </si>
  <si>
    <t>קורולה קרוס</t>
  </si>
  <si>
    <t>CX5</t>
  </si>
  <si>
    <t>קומפורט</t>
  </si>
  <si>
    <t>צרי</t>
  </si>
  <si>
    <t>טיגו 8</t>
  </si>
  <si>
    <t>נובל</t>
  </si>
  <si>
    <t>עלית</t>
  </si>
  <si>
    <t>BYD</t>
  </si>
  <si>
    <t>אטו 3</t>
  </si>
  <si>
    <t>גילי</t>
  </si>
  <si>
    <t>דיינמיק</t>
  </si>
  <si>
    <t>פרמיום</t>
  </si>
  <si>
    <t>מיצובישי</t>
  </si>
  <si>
    <t>פרמיום 1.2</t>
  </si>
  <si>
    <t>אדוונצר</t>
  </si>
  <si>
    <t>אאוטלנדר</t>
  </si>
  <si>
    <t>אקסקיוטיב</t>
  </si>
  <si>
    <t>איוניק 5</t>
  </si>
  <si>
    <t>קבוצה 1</t>
  </si>
  <si>
    <t>קבוצה 2</t>
  </si>
  <si>
    <t>סוזוקי</t>
  </si>
  <si>
    <t>GLX</t>
  </si>
  <si>
    <t>ואניו</t>
  </si>
  <si>
    <t>CX30</t>
  </si>
  <si>
    <t>S CROSS</t>
  </si>
  <si>
    <t>קבוצה 3</t>
  </si>
  <si>
    <t>מחיר ליסינג לכלל הכמות כולל מע"מ</t>
  </si>
  <si>
    <t>באיון</t>
  </si>
  <si>
    <t>פריים פלוס</t>
  </si>
  <si>
    <t>CHR</t>
  </si>
  <si>
    <t>CITY</t>
  </si>
  <si>
    <t>ויטארה</t>
  </si>
  <si>
    <t>GLX 2X4</t>
  </si>
  <si>
    <t>ראב 4</t>
  </si>
  <si>
    <t>איבולב</t>
  </si>
  <si>
    <t>סקודה</t>
  </si>
  <si>
    <t>אמבישן</t>
  </si>
  <si>
    <t>ASX</t>
  </si>
  <si>
    <t>אינטנס</t>
  </si>
  <si>
    <t>קודיאק</t>
  </si>
  <si>
    <t>איוניק 6</t>
  </si>
  <si>
    <t>אומדן כמות לכל רכב</t>
  </si>
  <si>
    <t>כללית</t>
  </si>
  <si>
    <t>ברלינגו מקסי ארוך</t>
  </si>
  <si>
    <t>אוטומט דיזל</t>
  </si>
  <si>
    <t>מדיום</t>
  </si>
  <si>
    <t xml:space="preserve">גאמפי </t>
  </si>
  <si>
    <t>פיאט</t>
  </si>
  <si>
    <t>דובלו</t>
  </si>
  <si>
    <t>סקאלה</t>
  </si>
  <si>
    <t>שילה</t>
  </si>
  <si>
    <t>מכון מור</t>
  </si>
  <si>
    <t>אקליפס קרוס</t>
  </si>
  <si>
    <t>אינסטייל</t>
  </si>
  <si>
    <t>טנדרונים/מסחרי</t>
  </si>
  <si>
    <t>תל בר</t>
  </si>
  <si>
    <t>סה"כ הצעה משוקללת</t>
  </si>
  <si>
    <t>כללית הנדסה</t>
  </si>
  <si>
    <t>מכרז לאספקת כלי רכב חדשים מסוגים שונים בשיטת החכרה תפעולית (ליסינג תפעולי) לשירותי בריאות כללית-קובץ הצעת מחיר</t>
  </si>
  <si>
    <t>יאריס קרוס</t>
  </si>
  <si>
    <t>אקו</t>
  </si>
  <si>
    <t>דמי שכירות חודשיים</t>
  </si>
  <si>
    <t>PURE</t>
  </si>
  <si>
    <t>קונה</t>
  </si>
  <si>
    <t>סיאט</t>
  </si>
  <si>
    <t>אטקה</t>
  </si>
  <si>
    <t>סטיל</t>
  </si>
  <si>
    <t xml:space="preserve">סקודה </t>
  </si>
  <si>
    <t>סופרב 1.5</t>
  </si>
  <si>
    <t>7 מושבים</t>
  </si>
  <si>
    <t>סלטוס החדש</t>
  </si>
  <si>
    <t>אורבן</t>
  </si>
  <si>
    <t>מחירון יבואן כולל מעמ**</t>
  </si>
  <si>
    <t>** המחירון יעודכן ע"י כללית בהתאם למחירי המחירון שיהיו ידועים ביום האחרון להגשת ההצעות למכרז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</si>
</sst>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3" x14ac:knownFonts="1">
    <font>
      <sz val="11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sz val="12"/>
      <color rgb="FF000000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4"/>
      <color theme="1"/>
      <name val="Arial"/>
      <family val="2"/>
      <scheme val="minor"/>
    </font>
    <font>
      <b/>
      <sz val="12"/>
      <color theme="1"/>
      <name val="David"/>
      <family val="2"/>
    </font>
    <font>
      <sz val="12"/>
      <name val="Tahoma"/>
      <family val="2"/>
    </font>
    <font>
      <b/>
      <sz val="16"/>
      <color theme="1"/>
      <name val="David"/>
      <family val="2"/>
    </font>
    <font>
      <b/>
      <sz val="13"/>
      <color theme="1"/>
      <name val="Tahoma"/>
      <family val="2"/>
    </font>
    <font>
      <sz val="13"/>
      <color theme="1"/>
      <name val="Tahoma"/>
      <family val="2"/>
    </font>
    <font>
      <sz val="11"/>
      <color theme="1"/>
      <name val="Arial"/>
      <family val="2"/>
      <charset val="177"/>
      <scheme val="minor"/>
    </font>
    <font>
      <b/>
      <sz val="12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8458815271462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374370555742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 readingOrder="2"/>
    </xf>
    <xf numFmtId="0" fontId="3" fillId="2" borderId="2" xfId="0" applyFont="1" applyFill="1" applyBorder="1" applyAlignment="1" applyProtection="1">
      <alignment horizontal="center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2" borderId="3" xfId="0" applyFont="1" applyFill="1" applyBorder="1" applyAlignment="1" applyProtection="1">
      <alignment horizontal="center" vertical="center" wrapText="1" readingOrder="2"/>
    </xf>
    <xf numFmtId="0" fontId="3" fillId="2" borderId="4" xfId="0" applyFont="1" applyFill="1" applyBorder="1" applyAlignment="1" applyProtection="1">
      <alignment horizontal="center" vertical="center" wrapText="1" readingOrder="2"/>
    </xf>
    <xf numFmtId="164" fontId="2" fillId="0" borderId="1" xfId="1" applyNumberFormat="1" applyFont="1" applyFill="1" applyBorder="1" applyAlignment="1" applyProtection="1">
      <alignment horizontal="center" vertical="center" readingOrder="2"/>
    </xf>
    <xf numFmtId="164" fontId="2" fillId="0" borderId="0" xfId="1" applyNumberFormat="1" applyFont="1" applyFill="1" applyBorder="1" applyAlignment="1" applyProtection="1">
      <alignment vertical="center" wrapText="1" readingOrder="2"/>
    </xf>
    <xf numFmtId="0" fontId="4" fillId="3" borderId="1" xfId="0" applyFont="1" applyFill="1" applyBorder="1" applyAlignment="1" applyProtection="1">
      <alignment horizontal="right" vertical="center" readingOrder="2"/>
    </xf>
    <xf numFmtId="0" fontId="4" fillId="0" borderId="1" xfId="0" applyFont="1" applyFill="1" applyBorder="1" applyAlignment="1" applyProtection="1">
      <alignment horizontal="right" vertical="center" readingOrder="2"/>
    </xf>
    <xf numFmtId="0" fontId="4" fillId="3" borderId="1" xfId="0" applyFont="1" applyFill="1" applyBorder="1" applyAlignment="1" applyProtection="1">
      <alignment horizontal="center" vertical="center" readingOrder="2"/>
    </xf>
    <xf numFmtId="0" fontId="1" fillId="0" borderId="0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 readingOrder="2"/>
    </xf>
    <xf numFmtId="0" fontId="4" fillId="3" borderId="1" xfId="0" applyFont="1" applyFill="1" applyBorder="1" applyAlignment="1" applyProtection="1">
      <alignment horizontal="center" vertical="center" wrapText="1" readingOrder="2"/>
    </xf>
    <xf numFmtId="164" fontId="4" fillId="0" borderId="1" xfId="1" applyNumberFormat="1" applyFont="1" applyFill="1" applyBorder="1" applyAlignment="1" applyProtection="1">
      <alignment horizontal="center" vertical="center" readingOrder="2"/>
    </xf>
    <xf numFmtId="0" fontId="4" fillId="0" borderId="1" xfId="0" applyFont="1" applyFill="1" applyBorder="1" applyAlignment="1" applyProtection="1">
      <alignment vertical="center" readingOrder="2"/>
    </xf>
    <xf numFmtId="0" fontId="4" fillId="3" borderId="1" xfId="0" applyFont="1" applyFill="1" applyBorder="1" applyAlignment="1" applyProtection="1">
      <alignment horizontal="center" vertical="center" readingOrder="2"/>
    </xf>
    <xf numFmtId="0" fontId="4" fillId="3" borderId="1" xfId="0" applyFont="1" applyFill="1" applyBorder="1" applyAlignment="1" applyProtection="1">
      <alignment vertical="center" readingOrder="2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right" vertical="center"/>
    </xf>
    <xf numFmtId="164" fontId="4" fillId="3" borderId="1" xfId="1" applyNumberFormat="1" applyFont="1" applyFill="1" applyBorder="1" applyAlignment="1" applyProtection="1">
      <alignment horizontal="center" vertical="center" readingOrder="2"/>
    </xf>
    <xf numFmtId="164" fontId="2" fillId="3" borderId="1" xfId="1" applyNumberFormat="1" applyFont="1" applyFill="1" applyBorder="1" applyAlignment="1" applyProtection="1">
      <alignment horizontal="center" vertical="center" readingOrder="2"/>
    </xf>
    <xf numFmtId="0" fontId="1" fillId="0" borderId="1" xfId="0" applyFont="1" applyFill="1" applyBorder="1" applyAlignment="1" applyProtection="1">
      <alignment horizontal="right"/>
    </xf>
    <xf numFmtId="0" fontId="4" fillId="0" borderId="1" xfId="0" applyFont="1" applyFill="1" applyBorder="1" applyAlignment="1" applyProtection="1">
      <alignment horizontal="center" vertical="center" readingOrder="2"/>
    </xf>
    <xf numFmtId="0" fontId="4" fillId="0" borderId="1" xfId="0" applyFont="1" applyFill="1" applyBorder="1" applyAlignment="1" applyProtection="1">
      <alignment horizontal="center" vertical="center" readingOrder="2"/>
    </xf>
    <xf numFmtId="0" fontId="5" fillId="0" borderId="0" xfId="0" applyFont="1" applyProtection="1"/>
    <xf numFmtId="164" fontId="2" fillId="4" borderId="1" xfId="1" applyNumberFormat="1" applyFont="1" applyFill="1" applyBorder="1" applyAlignment="1" applyProtection="1">
      <alignment horizontal="center" vertical="center" readingOrder="2"/>
    </xf>
    <xf numFmtId="0" fontId="4" fillId="0" borderId="1" xfId="0" applyFont="1" applyFill="1" applyBorder="1" applyAlignment="1" applyProtection="1">
      <alignment horizontal="right" vertical="center" wrapText="1" readingOrder="2"/>
    </xf>
    <xf numFmtId="43" fontId="2" fillId="5" borderId="1" xfId="1" applyNumberFormat="1" applyFont="1" applyFill="1" applyBorder="1" applyAlignment="1" applyProtection="1">
      <alignment horizontal="center" vertical="center" wrapText="1" readingOrder="2"/>
      <protection locked="0"/>
    </xf>
    <xf numFmtId="43" fontId="2" fillId="0" borderId="1" xfId="1" applyNumberFormat="1" applyFont="1" applyFill="1" applyBorder="1" applyAlignment="1" applyProtection="1">
      <alignment vertical="center" wrapText="1" readingOrder="2"/>
    </xf>
    <xf numFmtId="43" fontId="5" fillId="0" borderId="0" xfId="0" applyNumberFormat="1" applyFont="1" applyAlignment="1" applyProtection="1">
      <alignment horizontal="center"/>
    </xf>
    <xf numFmtId="0" fontId="6" fillId="0" borderId="0" xfId="0" applyFont="1" applyAlignment="1">
      <alignment horizontal="center" vertical="center" readingOrder="2"/>
    </xf>
    <xf numFmtId="0" fontId="7" fillId="0" borderId="1" xfId="0" applyFont="1" applyFill="1" applyBorder="1" applyAlignment="1" applyProtection="1">
      <alignment horizontal="center" vertical="center" readingOrder="2"/>
    </xf>
    <xf numFmtId="164" fontId="7" fillId="0" borderId="1" xfId="1" applyNumberFormat="1" applyFont="1" applyFill="1" applyBorder="1" applyAlignment="1" applyProtection="1">
      <alignment horizontal="center" vertical="center" readingOrder="2"/>
    </xf>
    <xf numFmtId="0" fontId="7" fillId="0" borderId="1" xfId="0" applyFont="1" applyFill="1" applyBorder="1" applyAlignment="1" applyProtection="1">
      <alignment horizontal="right" vertical="center" readingOrder="2"/>
    </xf>
    <xf numFmtId="0" fontId="8" fillId="0" borderId="0" xfId="0" applyFont="1" applyAlignment="1">
      <alignment horizontal="center" vertical="center" readingOrder="2"/>
    </xf>
    <xf numFmtId="0" fontId="10" fillId="6" borderId="1" xfId="0" applyFont="1" applyFill="1" applyBorder="1" applyAlignment="1">
      <alignment horizontal="right" vertical="center" readingOrder="2"/>
    </xf>
    <xf numFmtId="0" fontId="12" fillId="0" borderId="0" xfId="0" applyFont="1" applyAlignment="1" applyProtection="1">
      <alignment horizontal="right" readingOrder="2"/>
    </xf>
    <xf numFmtId="0" fontId="4" fillId="0" borderId="3" xfId="0" applyFont="1" applyFill="1" applyBorder="1" applyAlignment="1" applyProtection="1">
      <alignment horizontal="center" vertical="center" wrapText="1" readingOrder="2"/>
    </xf>
    <xf numFmtId="0" fontId="4" fillId="0" borderId="5" xfId="0" applyFont="1" applyFill="1" applyBorder="1" applyAlignment="1" applyProtection="1">
      <alignment horizontal="center" vertical="center" wrapTex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8" fillId="0" borderId="0" xfId="0" applyFont="1" applyAlignment="1">
      <alignment horizontal="center" vertical="center" readingOrder="2"/>
    </xf>
    <xf numFmtId="0" fontId="4" fillId="3" borderId="5" xfId="0" applyFont="1" applyFill="1" applyBorder="1" applyAlignment="1" applyProtection="1">
      <alignment horizontal="center" vertical="center" wrapText="1" readingOrder="2"/>
    </xf>
    <xf numFmtId="0" fontId="4" fillId="3" borderId="6" xfId="0" applyFont="1" applyFill="1" applyBorder="1" applyAlignment="1" applyProtection="1">
      <alignment horizontal="center" vertical="center" wrapText="1" readingOrder="2"/>
    </xf>
    <xf numFmtId="0" fontId="4" fillId="3" borderId="5" xfId="0" applyFont="1" applyFill="1" applyBorder="1" applyAlignment="1" applyProtection="1">
      <alignment horizontal="center" vertical="center" readingOrder="2"/>
    </xf>
    <xf numFmtId="0" fontId="4" fillId="0" borderId="3" xfId="0" applyFont="1" applyFill="1" applyBorder="1" applyAlignment="1" applyProtection="1">
      <alignment horizontal="center" vertical="center" readingOrder="2"/>
    </xf>
    <xf numFmtId="0" fontId="4" fillId="0" borderId="5" xfId="0" applyFont="1" applyFill="1" applyBorder="1" applyAlignment="1" applyProtection="1">
      <alignment horizontal="center" vertical="center" readingOrder="2"/>
    </xf>
    <xf numFmtId="0" fontId="4" fillId="0" borderId="6" xfId="0" applyFont="1" applyFill="1" applyBorder="1" applyAlignment="1" applyProtection="1">
      <alignment horizontal="center" vertical="center" readingOrder="2"/>
    </xf>
    <xf numFmtId="0" fontId="9" fillId="0" borderId="1" xfId="0" applyFont="1" applyFill="1" applyBorder="1" applyAlignment="1" applyProtection="1">
      <alignment horizontal="center" vertical="center" wrapText="1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rightToLeft="1" tabSelected="1" workbookViewId="0">
      <pane xSplit="6" ySplit="5" topLeftCell="G6" activePane="bottomRight" state="frozen"/>
      <selection pane="topRight" activeCell="G1" sqref="G1"/>
      <selection pane="bottomLeft" activeCell="A4" sqref="A4"/>
      <selection pane="bottomRight" activeCell="D7" sqref="D7"/>
    </sheetView>
  </sheetViews>
  <sheetFormatPr defaultColWidth="9" defaultRowHeight="15" x14ac:dyDescent="0.2"/>
  <cols>
    <col min="1" max="1" width="8.75" style="1" customWidth="1"/>
    <col min="2" max="2" width="13.375" style="1" bestFit="1" customWidth="1"/>
    <col min="3" max="3" width="11.75" style="1" customWidth="1"/>
    <col min="4" max="4" width="8.5" style="1" bestFit="1" customWidth="1"/>
    <col min="5" max="5" width="13.25" style="1" customWidth="1"/>
    <col min="6" max="6" width="11.5" style="1" customWidth="1"/>
    <col min="7" max="7" width="8.375" style="2" customWidth="1"/>
    <col min="8" max="8" width="8.125" style="2" customWidth="1"/>
    <col min="9" max="9" width="7.25" style="2" customWidth="1"/>
    <col min="10" max="10" width="8.5" style="2" customWidth="1"/>
    <col min="11" max="11" width="8" style="2" customWidth="1"/>
    <col min="12" max="12" width="12.75" style="1" customWidth="1"/>
    <col min="13" max="16" width="10.375" style="1" bestFit="1" customWidth="1"/>
    <col min="17" max="17" width="14.75" style="1" bestFit="1" customWidth="1"/>
    <col min="18" max="20" width="11" style="3" customWidth="1"/>
    <col min="21" max="16384" width="9" style="1"/>
  </cols>
  <sheetData>
    <row r="1" spans="1:20" ht="20.25" x14ac:dyDescent="0.2">
      <c r="A1" s="44" t="s">
        <v>93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0" ht="20.25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20" ht="16.5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51" t="s">
        <v>96</v>
      </c>
      <c r="M3" s="51"/>
      <c r="N3" s="51"/>
      <c r="O3" s="34"/>
      <c r="P3" s="34"/>
      <c r="Q3" s="34"/>
    </row>
    <row r="4" spans="1:20" ht="105" x14ac:dyDescent="0.2">
      <c r="A4" s="4" t="s">
        <v>0</v>
      </c>
      <c r="B4" s="4" t="s">
        <v>1</v>
      </c>
      <c r="C4" s="4" t="s">
        <v>107</v>
      </c>
      <c r="D4" s="4" t="s">
        <v>2</v>
      </c>
      <c r="E4" s="4" t="s">
        <v>3</v>
      </c>
      <c r="F4" s="4" t="s">
        <v>4</v>
      </c>
      <c r="G4" s="4" t="s">
        <v>76</v>
      </c>
      <c r="H4" s="4" t="s">
        <v>76</v>
      </c>
      <c r="I4" s="4" t="s">
        <v>76</v>
      </c>
      <c r="J4" s="4" t="s">
        <v>76</v>
      </c>
      <c r="K4" s="4" t="s">
        <v>76</v>
      </c>
      <c r="L4" s="4" t="s">
        <v>5</v>
      </c>
      <c r="M4" s="4" t="s">
        <v>6</v>
      </c>
      <c r="N4" s="4" t="s">
        <v>7</v>
      </c>
      <c r="O4" s="4" t="s">
        <v>8</v>
      </c>
      <c r="P4" s="4" t="s">
        <v>9</v>
      </c>
      <c r="Q4" s="5" t="s">
        <v>61</v>
      </c>
      <c r="R4" s="6"/>
      <c r="S4" s="6"/>
      <c r="T4" s="6"/>
    </row>
    <row r="5" spans="1:20" ht="30" x14ac:dyDescent="0.2">
      <c r="A5" s="7"/>
      <c r="B5" s="7"/>
      <c r="C5" s="7"/>
      <c r="D5" s="7"/>
      <c r="E5" s="7"/>
      <c r="F5" s="7"/>
      <c r="G5" s="7" t="s">
        <v>77</v>
      </c>
      <c r="H5" s="7" t="s">
        <v>86</v>
      </c>
      <c r="I5" s="7" t="s">
        <v>90</v>
      </c>
      <c r="J5" s="7" t="s">
        <v>85</v>
      </c>
      <c r="K5" s="7" t="s">
        <v>92</v>
      </c>
      <c r="L5" s="7"/>
      <c r="M5" s="7"/>
      <c r="N5" s="7"/>
      <c r="O5" s="7"/>
      <c r="P5" s="7"/>
      <c r="Q5" s="8"/>
      <c r="R5" s="6"/>
      <c r="S5" s="6"/>
      <c r="T5" s="6"/>
    </row>
    <row r="6" spans="1:20" x14ac:dyDescent="0.2">
      <c r="A6" s="47" t="s">
        <v>53</v>
      </c>
      <c r="B6" s="19"/>
      <c r="C6" s="23">
        <v>124900</v>
      </c>
      <c r="D6" s="11" t="s">
        <v>15</v>
      </c>
      <c r="E6" s="11" t="s">
        <v>57</v>
      </c>
      <c r="F6" s="11" t="s">
        <v>73</v>
      </c>
      <c r="G6" s="24">
        <v>55</v>
      </c>
      <c r="H6" s="24">
        <v>2</v>
      </c>
      <c r="I6" s="24"/>
      <c r="J6" s="29">
        <v>5</v>
      </c>
      <c r="K6" s="24">
        <v>1</v>
      </c>
      <c r="L6" s="31"/>
      <c r="M6" s="31"/>
      <c r="N6" s="31"/>
      <c r="O6" s="32">
        <f>+L6+M6+N6</f>
        <v>0</v>
      </c>
      <c r="P6" s="32">
        <f>+L6*1.17+M6+N6</f>
        <v>0</v>
      </c>
      <c r="Q6" s="32">
        <f>SUM(G6:K6)*P6</f>
        <v>0</v>
      </c>
      <c r="R6" s="10"/>
      <c r="S6" s="10"/>
      <c r="T6" s="10"/>
    </row>
    <row r="7" spans="1:20" x14ac:dyDescent="0.2">
      <c r="A7" s="47"/>
      <c r="B7" s="19"/>
      <c r="C7" s="23">
        <v>129990</v>
      </c>
      <c r="D7" s="11" t="s">
        <v>70</v>
      </c>
      <c r="E7" s="11" t="s">
        <v>84</v>
      </c>
      <c r="F7" s="11" t="s">
        <v>71</v>
      </c>
      <c r="G7" s="24">
        <v>30</v>
      </c>
      <c r="H7" s="24"/>
      <c r="I7" s="24"/>
      <c r="J7" s="29"/>
      <c r="K7" s="24">
        <v>1</v>
      </c>
      <c r="L7" s="31"/>
      <c r="M7" s="31"/>
      <c r="N7" s="31"/>
      <c r="O7" s="32">
        <f>+L7+M7+N7</f>
        <v>0</v>
      </c>
      <c r="P7" s="32">
        <f>+L7*1.17+M7+N7</f>
        <v>0</v>
      </c>
      <c r="Q7" s="32">
        <f t="shared" ref="Q7:Q47" si="0">SUM(G7:K7)*P7</f>
        <v>0</v>
      </c>
      <c r="R7" s="10"/>
      <c r="S7" s="10"/>
      <c r="T7" s="10"/>
    </row>
    <row r="8" spans="1:20" x14ac:dyDescent="0.2">
      <c r="A8" s="47"/>
      <c r="B8" s="13"/>
      <c r="C8" s="23">
        <v>113000</v>
      </c>
      <c r="D8" s="11" t="s">
        <v>22</v>
      </c>
      <c r="E8" s="11">
        <v>2</v>
      </c>
      <c r="F8" s="11" t="s">
        <v>45</v>
      </c>
      <c r="G8" s="24">
        <v>15</v>
      </c>
      <c r="H8" s="24">
        <v>3</v>
      </c>
      <c r="I8" s="24"/>
      <c r="J8" s="29">
        <v>6</v>
      </c>
      <c r="K8" s="24">
        <v>1</v>
      </c>
      <c r="L8" s="31"/>
      <c r="M8" s="31"/>
      <c r="N8" s="31"/>
      <c r="O8" s="32">
        <f t="shared" ref="O8:O47" si="1">+L8+M8+N8</f>
        <v>0</v>
      </c>
      <c r="P8" s="32">
        <f t="shared" ref="P8:P47" si="2">+L8*1.17+M8+N8</f>
        <v>0</v>
      </c>
      <c r="Q8" s="32">
        <f t="shared" si="0"/>
        <v>0</v>
      </c>
      <c r="R8" s="10"/>
      <c r="S8" s="10"/>
      <c r="T8" s="10"/>
    </row>
    <row r="9" spans="1:20" x14ac:dyDescent="0.2">
      <c r="A9" s="47"/>
      <c r="B9" s="19"/>
      <c r="C9" s="23">
        <v>136900</v>
      </c>
      <c r="D9" s="11" t="s">
        <v>15</v>
      </c>
      <c r="E9" s="11" t="s">
        <v>62</v>
      </c>
      <c r="F9" s="11" t="s">
        <v>63</v>
      </c>
      <c r="G9" s="24">
        <v>36</v>
      </c>
      <c r="H9" s="24"/>
      <c r="I9" s="24"/>
      <c r="J9" s="29"/>
      <c r="K9" s="24"/>
      <c r="L9" s="31"/>
      <c r="M9" s="31"/>
      <c r="N9" s="31"/>
      <c r="O9" s="32">
        <f t="shared" si="1"/>
        <v>0</v>
      </c>
      <c r="P9" s="32">
        <f t="shared" si="2"/>
        <v>0</v>
      </c>
      <c r="Q9" s="32">
        <f t="shared" si="0"/>
        <v>0</v>
      </c>
      <c r="R9" s="10"/>
      <c r="S9" s="10"/>
      <c r="T9" s="10"/>
    </row>
    <row r="10" spans="1:20" x14ac:dyDescent="0.2">
      <c r="A10" s="47"/>
      <c r="B10" s="19"/>
      <c r="C10" s="23">
        <v>117900</v>
      </c>
      <c r="D10" s="11" t="s">
        <v>15</v>
      </c>
      <c r="E10" s="11" t="s">
        <v>33</v>
      </c>
      <c r="F10" s="11" t="s">
        <v>63</v>
      </c>
      <c r="G10" s="24">
        <v>15</v>
      </c>
      <c r="H10" s="24"/>
      <c r="I10" s="24">
        <v>1</v>
      </c>
      <c r="J10" s="29">
        <v>6</v>
      </c>
      <c r="K10" s="24">
        <v>1</v>
      </c>
      <c r="L10" s="31"/>
      <c r="M10" s="31"/>
      <c r="N10" s="31"/>
      <c r="O10" s="32">
        <f t="shared" si="1"/>
        <v>0</v>
      </c>
      <c r="P10" s="32">
        <f t="shared" si="2"/>
        <v>0</v>
      </c>
      <c r="Q10" s="32">
        <f t="shared" si="0"/>
        <v>0</v>
      </c>
      <c r="R10" s="10"/>
      <c r="S10" s="10"/>
      <c r="T10" s="10"/>
    </row>
    <row r="11" spans="1:20" x14ac:dyDescent="0.2">
      <c r="A11" s="48" t="s">
        <v>54</v>
      </c>
      <c r="B11" s="15" t="s">
        <v>10</v>
      </c>
      <c r="C11" s="17">
        <v>157990</v>
      </c>
      <c r="D11" s="12" t="s">
        <v>11</v>
      </c>
      <c r="E11" s="12" t="s">
        <v>12</v>
      </c>
      <c r="F11" s="12" t="s">
        <v>13</v>
      </c>
      <c r="G11" s="9">
        <v>70</v>
      </c>
      <c r="H11" s="9">
        <v>2</v>
      </c>
      <c r="I11" s="9">
        <v>2</v>
      </c>
      <c r="J11" s="9">
        <v>10</v>
      </c>
      <c r="K11" s="9">
        <v>20</v>
      </c>
      <c r="L11" s="31"/>
      <c r="M11" s="31"/>
      <c r="N11" s="31"/>
      <c r="O11" s="32">
        <f t="shared" si="1"/>
        <v>0</v>
      </c>
      <c r="P11" s="32">
        <f t="shared" si="2"/>
        <v>0</v>
      </c>
      <c r="Q11" s="32">
        <f t="shared" si="0"/>
        <v>0</v>
      </c>
      <c r="R11" s="10"/>
      <c r="S11" s="10"/>
      <c r="T11" s="10"/>
    </row>
    <row r="12" spans="1:20" x14ac:dyDescent="0.2">
      <c r="A12" s="49"/>
      <c r="B12" s="15" t="s">
        <v>14</v>
      </c>
      <c r="C12" s="17">
        <v>159900</v>
      </c>
      <c r="D12" s="12" t="s">
        <v>15</v>
      </c>
      <c r="E12" s="12" t="s">
        <v>16</v>
      </c>
      <c r="F12" s="12" t="s">
        <v>46</v>
      </c>
      <c r="G12" s="9">
        <v>100</v>
      </c>
      <c r="H12" s="9"/>
      <c r="I12" s="9">
        <v>1</v>
      </c>
      <c r="J12" s="9">
        <v>9</v>
      </c>
      <c r="K12" s="9">
        <v>8</v>
      </c>
      <c r="L12" s="31"/>
      <c r="M12" s="31"/>
      <c r="N12" s="31"/>
      <c r="O12" s="32">
        <f t="shared" si="1"/>
        <v>0</v>
      </c>
      <c r="P12" s="32">
        <f t="shared" si="2"/>
        <v>0</v>
      </c>
      <c r="Q12" s="32">
        <f t="shared" si="0"/>
        <v>0</v>
      </c>
      <c r="R12" s="10"/>
      <c r="S12" s="10"/>
      <c r="T12" s="10"/>
    </row>
    <row r="13" spans="1:20" x14ac:dyDescent="0.2">
      <c r="A13" s="49"/>
      <c r="B13" s="15" t="s">
        <v>17</v>
      </c>
      <c r="C13" s="17">
        <v>147500</v>
      </c>
      <c r="D13" s="12" t="s">
        <v>22</v>
      </c>
      <c r="E13" s="12">
        <v>3</v>
      </c>
      <c r="F13" s="12" t="s">
        <v>37</v>
      </c>
      <c r="G13" s="9">
        <v>12</v>
      </c>
      <c r="H13" s="9">
        <v>3</v>
      </c>
      <c r="I13" s="9">
        <v>2</v>
      </c>
      <c r="J13" s="9">
        <v>9</v>
      </c>
      <c r="K13" s="9">
        <v>10</v>
      </c>
      <c r="L13" s="31"/>
      <c r="M13" s="31"/>
      <c r="N13" s="31"/>
      <c r="O13" s="32">
        <f t="shared" si="1"/>
        <v>0</v>
      </c>
      <c r="P13" s="32">
        <f t="shared" si="2"/>
        <v>0</v>
      </c>
      <c r="Q13" s="32">
        <f t="shared" si="0"/>
        <v>0</v>
      </c>
      <c r="R13" s="10"/>
      <c r="S13" s="10"/>
      <c r="T13" s="10"/>
    </row>
    <row r="14" spans="1:20" x14ac:dyDescent="0.2">
      <c r="A14" s="49"/>
      <c r="B14" s="26" t="s">
        <v>10</v>
      </c>
      <c r="C14" s="17">
        <v>169900</v>
      </c>
      <c r="D14" s="12" t="s">
        <v>11</v>
      </c>
      <c r="E14" s="12" t="s">
        <v>64</v>
      </c>
      <c r="F14" s="12" t="s">
        <v>65</v>
      </c>
      <c r="G14" s="9">
        <v>20</v>
      </c>
      <c r="H14" s="9"/>
      <c r="I14" s="9"/>
      <c r="J14" s="9"/>
      <c r="K14" s="9"/>
      <c r="L14" s="31"/>
      <c r="M14" s="31"/>
      <c r="N14" s="31"/>
      <c r="O14" s="32">
        <f t="shared" si="1"/>
        <v>0</v>
      </c>
      <c r="P14" s="32">
        <f t="shared" si="2"/>
        <v>0</v>
      </c>
      <c r="Q14" s="32">
        <f t="shared" si="0"/>
        <v>0</v>
      </c>
      <c r="R14" s="10"/>
      <c r="S14" s="10"/>
      <c r="T14" s="10"/>
    </row>
    <row r="15" spans="1:20" x14ac:dyDescent="0.2">
      <c r="A15" s="49"/>
      <c r="B15" s="15"/>
      <c r="C15" s="17">
        <v>159900</v>
      </c>
      <c r="D15" s="12" t="s">
        <v>22</v>
      </c>
      <c r="E15" s="12" t="s">
        <v>58</v>
      </c>
      <c r="F15" s="12" t="s">
        <v>37</v>
      </c>
      <c r="G15" s="9">
        <v>20</v>
      </c>
      <c r="H15" s="9"/>
      <c r="I15" s="9"/>
      <c r="J15" s="9">
        <v>9</v>
      </c>
      <c r="K15" s="9">
        <v>5</v>
      </c>
      <c r="L15" s="31"/>
      <c r="M15" s="31"/>
      <c r="N15" s="31"/>
      <c r="O15" s="32">
        <f t="shared" si="1"/>
        <v>0</v>
      </c>
      <c r="P15" s="32">
        <f t="shared" si="2"/>
        <v>0</v>
      </c>
      <c r="Q15" s="32">
        <f t="shared" si="0"/>
        <v>0</v>
      </c>
      <c r="R15" s="10"/>
      <c r="S15" s="10"/>
      <c r="T15" s="10"/>
    </row>
    <row r="16" spans="1:20" x14ac:dyDescent="0.2">
      <c r="A16" s="49"/>
      <c r="B16" s="35" t="s">
        <v>14</v>
      </c>
      <c r="C16" s="36">
        <v>145990</v>
      </c>
      <c r="D16" s="37" t="s">
        <v>11</v>
      </c>
      <c r="E16" s="37" t="s">
        <v>94</v>
      </c>
      <c r="F16" s="37" t="s">
        <v>95</v>
      </c>
      <c r="G16" s="36">
        <v>40</v>
      </c>
      <c r="H16" s="9"/>
      <c r="I16" s="9"/>
      <c r="J16" s="9"/>
      <c r="K16" s="9"/>
      <c r="L16" s="31"/>
      <c r="M16" s="31"/>
      <c r="N16" s="31"/>
      <c r="O16" s="32">
        <f t="shared" ref="O16" si="3">+L16+M16+N16</f>
        <v>0</v>
      </c>
      <c r="P16" s="32">
        <f t="shared" ref="P16" si="4">+L16*1.17+M16+N16</f>
        <v>0</v>
      </c>
      <c r="Q16" s="32">
        <f t="shared" ref="Q16" si="5">SUM(G16:K16)*P16</f>
        <v>0</v>
      </c>
      <c r="R16" s="10"/>
      <c r="S16" s="10"/>
      <c r="T16" s="10"/>
    </row>
    <row r="17" spans="1:20" x14ac:dyDescent="0.2">
      <c r="A17" s="49"/>
      <c r="B17" s="35"/>
      <c r="C17" s="36">
        <v>144900</v>
      </c>
      <c r="D17" s="37" t="s">
        <v>47</v>
      </c>
      <c r="E17" s="37" t="s">
        <v>72</v>
      </c>
      <c r="F17" s="37" t="s">
        <v>73</v>
      </c>
      <c r="G17" s="36">
        <v>20</v>
      </c>
      <c r="H17" s="9"/>
      <c r="I17" s="9"/>
      <c r="J17" s="9">
        <v>10</v>
      </c>
      <c r="K17" s="9">
        <v>19</v>
      </c>
      <c r="L17" s="31"/>
      <c r="M17" s="31"/>
      <c r="N17" s="31"/>
      <c r="O17" s="32">
        <f t="shared" si="1"/>
        <v>0</v>
      </c>
      <c r="P17" s="32">
        <f t="shared" si="2"/>
        <v>0</v>
      </c>
      <c r="Q17" s="32">
        <f t="shared" si="0"/>
        <v>0</v>
      </c>
      <c r="R17" s="10"/>
      <c r="S17" s="10"/>
      <c r="T17" s="10"/>
    </row>
    <row r="18" spans="1:20" x14ac:dyDescent="0.2">
      <c r="A18" s="49"/>
      <c r="B18" s="35" t="s">
        <v>14</v>
      </c>
      <c r="C18" s="36">
        <v>161900</v>
      </c>
      <c r="D18" s="37" t="s">
        <v>15</v>
      </c>
      <c r="E18" s="37" t="s">
        <v>98</v>
      </c>
      <c r="F18" s="37" t="s">
        <v>46</v>
      </c>
      <c r="G18" s="36">
        <v>160</v>
      </c>
      <c r="H18" s="9">
        <v>3</v>
      </c>
      <c r="I18" s="9">
        <v>5</v>
      </c>
      <c r="J18" s="9">
        <v>10</v>
      </c>
      <c r="K18" s="9">
        <v>32</v>
      </c>
      <c r="L18" s="31"/>
      <c r="M18" s="31"/>
      <c r="N18" s="31"/>
      <c r="O18" s="32">
        <f t="shared" ref="O18" si="6">+L18+M18+N18</f>
        <v>0</v>
      </c>
      <c r="P18" s="32">
        <f t="shared" ref="P18" si="7">+L18*1.17+M18+N18</f>
        <v>0</v>
      </c>
      <c r="Q18" s="32">
        <f t="shared" ref="Q18" si="8">SUM(G18:K18)*P18</f>
        <v>0</v>
      </c>
      <c r="R18" s="10"/>
      <c r="S18" s="10"/>
      <c r="T18" s="10"/>
    </row>
    <row r="19" spans="1:20" x14ac:dyDescent="0.2">
      <c r="A19" s="49"/>
      <c r="B19" s="15"/>
      <c r="C19" s="17">
        <v>155900</v>
      </c>
      <c r="D19" s="12" t="s">
        <v>18</v>
      </c>
      <c r="E19" s="12" t="s">
        <v>105</v>
      </c>
      <c r="F19" s="12" t="s">
        <v>106</v>
      </c>
      <c r="G19" s="9">
        <v>20</v>
      </c>
      <c r="H19" s="9"/>
      <c r="I19" s="9"/>
      <c r="J19" s="9"/>
      <c r="K19" s="9"/>
      <c r="L19" s="31"/>
      <c r="M19" s="31"/>
      <c r="N19" s="31"/>
      <c r="O19" s="32">
        <f t="shared" si="1"/>
        <v>0</v>
      </c>
      <c r="P19" s="32">
        <f t="shared" si="2"/>
        <v>0</v>
      </c>
      <c r="Q19" s="32">
        <f t="shared" si="0"/>
        <v>0</v>
      </c>
      <c r="R19" s="10"/>
      <c r="S19" s="10"/>
      <c r="T19" s="10"/>
    </row>
    <row r="20" spans="1:20" x14ac:dyDescent="0.2">
      <c r="A20" s="49"/>
      <c r="B20" s="27"/>
      <c r="C20" s="17">
        <v>159900</v>
      </c>
      <c r="D20" s="12" t="s">
        <v>99</v>
      </c>
      <c r="E20" s="12" t="s">
        <v>100</v>
      </c>
      <c r="F20" s="12" t="s">
        <v>101</v>
      </c>
      <c r="G20" s="9">
        <v>60</v>
      </c>
      <c r="H20" s="9"/>
      <c r="I20" s="9"/>
      <c r="J20" s="9"/>
      <c r="K20" s="9">
        <v>10</v>
      </c>
      <c r="L20" s="31"/>
      <c r="M20" s="31"/>
      <c r="N20" s="31"/>
      <c r="O20" s="32">
        <f t="shared" ref="O20:O32" si="9">+L20+M20+N20</f>
        <v>0</v>
      </c>
      <c r="P20" s="32">
        <f t="shared" ref="P20:P32" si="10">+L20*1.17+M20+N20</f>
        <v>0</v>
      </c>
      <c r="Q20" s="32">
        <f t="shared" ref="Q20:Q32" si="11">SUM(G20:K20)*P20</f>
        <v>0</v>
      </c>
      <c r="R20" s="10"/>
      <c r="S20" s="10"/>
      <c r="T20" s="10"/>
    </row>
    <row r="21" spans="1:20" x14ac:dyDescent="0.2">
      <c r="A21" s="49"/>
      <c r="B21" s="27"/>
      <c r="C21" s="17">
        <v>161900</v>
      </c>
      <c r="D21" s="12" t="s">
        <v>47</v>
      </c>
      <c r="E21" s="12" t="s">
        <v>87</v>
      </c>
      <c r="F21" s="12"/>
      <c r="G21" s="9">
        <v>20</v>
      </c>
      <c r="H21" s="9"/>
      <c r="I21" s="9">
        <v>1</v>
      </c>
      <c r="J21" s="9"/>
      <c r="K21" s="9">
        <v>10</v>
      </c>
      <c r="L21" s="31"/>
      <c r="M21" s="31"/>
      <c r="N21" s="31"/>
      <c r="O21" s="32">
        <f t="shared" si="9"/>
        <v>0</v>
      </c>
      <c r="P21" s="32">
        <f t="shared" si="10"/>
        <v>0</v>
      </c>
      <c r="Q21" s="32">
        <f t="shared" si="11"/>
        <v>0</v>
      </c>
      <c r="R21" s="10"/>
      <c r="S21" s="10"/>
      <c r="T21" s="10"/>
    </row>
    <row r="22" spans="1:20" x14ac:dyDescent="0.2">
      <c r="A22" s="49"/>
      <c r="B22" s="15"/>
      <c r="C22" s="17">
        <v>149990</v>
      </c>
      <c r="D22" s="12" t="s">
        <v>55</v>
      </c>
      <c r="E22" s="12" t="s">
        <v>66</v>
      </c>
      <c r="F22" s="12" t="s">
        <v>67</v>
      </c>
      <c r="G22" s="9">
        <v>10</v>
      </c>
      <c r="H22" s="9"/>
      <c r="I22" s="9"/>
      <c r="K22" s="9">
        <v>20</v>
      </c>
      <c r="L22" s="31"/>
      <c r="M22" s="31"/>
      <c r="N22" s="31"/>
      <c r="O22" s="32">
        <f t="shared" si="9"/>
        <v>0</v>
      </c>
      <c r="P22" s="32">
        <f t="shared" si="10"/>
        <v>0</v>
      </c>
      <c r="Q22" s="32">
        <f t="shared" si="11"/>
        <v>0</v>
      </c>
      <c r="R22" s="10"/>
      <c r="S22" s="10"/>
      <c r="T22" s="10"/>
    </row>
    <row r="23" spans="1:20" x14ac:dyDescent="0.2">
      <c r="A23" s="50"/>
      <c r="B23" s="15"/>
      <c r="C23" s="17">
        <v>149990</v>
      </c>
      <c r="D23" s="12" t="s">
        <v>55</v>
      </c>
      <c r="E23" s="12" t="s">
        <v>59</v>
      </c>
      <c r="F23" s="12" t="s">
        <v>56</v>
      </c>
      <c r="G23" s="9">
        <v>10</v>
      </c>
      <c r="H23" s="9"/>
      <c r="I23" s="9"/>
      <c r="J23" s="9"/>
      <c r="K23" s="9">
        <v>20</v>
      </c>
      <c r="L23" s="31"/>
      <c r="M23" s="31"/>
      <c r="N23" s="31"/>
      <c r="O23" s="32">
        <f t="shared" si="9"/>
        <v>0</v>
      </c>
      <c r="P23" s="32">
        <f t="shared" si="10"/>
        <v>0</v>
      </c>
      <c r="Q23" s="32">
        <f t="shared" si="11"/>
        <v>0</v>
      </c>
      <c r="R23" s="10"/>
      <c r="S23" s="10"/>
      <c r="T23" s="10"/>
    </row>
    <row r="24" spans="1:20" x14ac:dyDescent="0.2">
      <c r="A24" s="41" t="s">
        <v>60</v>
      </c>
      <c r="B24" s="16" t="s">
        <v>14</v>
      </c>
      <c r="C24" s="23">
        <v>169990</v>
      </c>
      <c r="D24" s="11" t="s">
        <v>11</v>
      </c>
      <c r="E24" s="11" t="s">
        <v>35</v>
      </c>
      <c r="F24" s="11" t="s">
        <v>34</v>
      </c>
      <c r="G24" s="24">
        <v>2</v>
      </c>
      <c r="H24" s="24"/>
      <c r="I24" s="24"/>
      <c r="J24" s="29"/>
      <c r="K24" s="24"/>
      <c r="L24" s="31"/>
      <c r="M24" s="31"/>
      <c r="N24" s="31"/>
      <c r="O24" s="32">
        <f t="shared" si="9"/>
        <v>0</v>
      </c>
      <c r="P24" s="32">
        <f t="shared" si="10"/>
        <v>0</v>
      </c>
      <c r="Q24" s="32">
        <f t="shared" si="11"/>
        <v>0</v>
      </c>
      <c r="R24" s="10"/>
      <c r="S24" s="10"/>
      <c r="T24" s="10"/>
    </row>
    <row r="25" spans="1:20" x14ac:dyDescent="0.2">
      <c r="A25" s="42"/>
      <c r="B25" s="16" t="s">
        <v>20</v>
      </c>
      <c r="C25" s="23">
        <v>175900</v>
      </c>
      <c r="D25" s="11" t="s">
        <v>18</v>
      </c>
      <c r="E25" s="11" t="s">
        <v>19</v>
      </c>
      <c r="F25" s="11" t="s">
        <v>20</v>
      </c>
      <c r="G25" s="24"/>
      <c r="H25" s="24"/>
      <c r="I25" s="24">
        <v>1</v>
      </c>
      <c r="J25" s="29"/>
      <c r="K25" s="24"/>
      <c r="L25" s="31"/>
      <c r="M25" s="31"/>
      <c r="N25" s="31"/>
      <c r="O25" s="32">
        <f t="shared" si="9"/>
        <v>0</v>
      </c>
      <c r="P25" s="32">
        <f t="shared" si="10"/>
        <v>0</v>
      </c>
      <c r="Q25" s="32">
        <f t="shared" si="11"/>
        <v>0</v>
      </c>
      <c r="R25" s="10"/>
      <c r="S25" s="10"/>
      <c r="T25" s="10"/>
    </row>
    <row r="26" spans="1:20" ht="15" customHeight="1" x14ac:dyDescent="0.2">
      <c r="A26" s="42"/>
      <c r="B26" s="16" t="s">
        <v>10</v>
      </c>
      <c r="C26" s="23">
        <v>200990</v>
      </c>
      <c r="D26" s="11" t="s">
        <v>11</v>
      </c>
      <c r="E26" s="11" t="s">
        <v>68</v>
      </c>
      <c r="F26" s="11" t="s">
        <v>69</v>
      </c>
      <c r="G26" s="24">
        <v>15</v>
      </c>
      <c r="H26" s="24"/>
      <c r="I26" s="24"/>
      <c r="J26" s="29"/>
      <c r="K26" s="24">
        <v>2</v>
      </c>
      <c r="L26" s="31"/>
      <c r="M26" s="31"/>
      <c r="N26" s="31"/>
      <c r="O26" s="32">
        <f t="shared" si="9"/>
        <v>0</v>
      </c>
      <c r="P26" s="32">
        <f t="shared" si="10"/>
        <v>0</v>
      </c>
      <c r="Q26" s="32">
        <f t="shared" si="11"/>
        <v>0</v>
      </c>
      <c r="R26" s="10"/>
      <c r="S26" s="10"/>
      <c r="T26" s="10"/>
    </row>
    <row r="27" spans="1:20" x14ac:dyDescent="0.2">
      <c r="A27" s="42"/>
      <c r="B27" s="20"/>
      <c r="C27" s="23">
        <v>181900</v>
      </c>
      <c r="D27" s="11" t="s">
        <v>22</v>
      </c>
      <c r="E27" s="11" t="s">
        <v>36</v>
      </c>
      <c r="F27" s="11" t="s">
        <v>51</v>
      </c>
      <c r="G27" s="24">
        <v>1</v>
      </c>
      <c r="H27" s="24">
        <v>1</v>
      </c>
      <c r="I27" s="24">
        <v>2</v>
      </c>
      <c r="J27" s="29"/>
      <c r="K27" s="24"/>
      <c r="L27" s="31"/>
      <c r="M27" s="31"/>
      <c r="N27" s="31"/>
      <c r="O27" s="32">
        <f t="shared" si="9"/>
        <v>0</v>
      </c>
      <c r="P27" s="32">
        <f t="shared" si="10"/>
        <v>0</v>
      </c>
      <c r="Q27" s="32">
        <f t="shared" si="11"/>
        <v>0</v>
      </c>
      <c r="R27" s="10"/>
      <c r="S27" s="10"/>
      <c r="T27" s="10"/>
    </row>
    <row r="28" spans="1:20" x14ac:dyDescent="0.2">
      <c r="A28" s="42"/>
      <c r="B28" s="20"/>
      <c r="C28" s="23">
        <v>182990</v>
      </c>
      <c r="D28" s="11" t="s">
        <v>25</v>
      </c>
      <c r="E28" s="11">
        <v>3008</v>
      </c>
      <c r="F28" s="11" t="s">
        <v>48</v>
      </c>
      <c r="G28" s="24"/>
      <c r="H28" s="24"/>
      <c r="I28" s="24">
        <v>1</v>
      </c>
      <c r="J28" s="29"/>
      <c r="K28" s="24"/>
      <c r="L28" s="31"/>
      <c r="M28" s="31"/>
      <c r="N28" s="31"/>
      <c r="O28" s="32">
        <f t="shared" si="9"/>
        <v>0</v>
      </c>
      <c r="P28" s="32">
        <f t="shared" si="10"/>
        <v>0</v>
      </c>
      <c r="Q28" s="32">
        <f t="shared" si="11"/>
        <v>0</v>
      </c>
      <c r="R28" s="10"/>
      <c r="S28" s="10"/>
      <c r="T28" s="10"/>
    </row>
    <row r="29" spans="1:20" x14ac:dyDescent="0.2">
      <c r="A29" s="42"/>
      <c r="B29" s="20"/>
      <c r="C29" s="23">
        <v>199900</v>
      </c>
      <c r="D29" s="11" t="s">
        <v>15</v>
      </c>
      <c r="E29" s="11" t="s">
        <v>23</v>
      </c>
      <c r="F29" s="11" t="s">
        <v>41</v>
      </c>
      <c r="G29" s="24">
        <v>3</v>
      </c>
      <c r="H29" s="24"/>
      <c r="I29" s="24"/>
      <c r="J29" s="29"/>
      <c r="K29" s="24"/>
      <c r="L29" s="31"/>
      <c r="M29" s="31"/>
      <c r="N29" s="31"/>
      <c r="O29" s="32">
        <f t="shared" si="9"/>
        <v>0</v>
      </c>
      <c r="P29" s="32">
        <f t="shared" si="10"/>
        <v>0</v>
      </c>
      <c r="Q29" s="32">
        <f t="shared" si="11"/>
        <v>0</v>
      </c>
      <c r="R29" s="10"/>
      <c r="S29" s="10"/>
      <c r="T29" s="10"/>
    </row>
    <row r="30" spans="1:20" x14ac:dyDescent="0.2">
      <c r="A30" s="42"/>
      <c r="B30" s="20"/>
      <c r="C30" s="23">
        <v>214990</v>
      </c>
      <c r="D30" s="11" t="s">
        <v>70</v>
      </c>
      <c r="E30" s="11" t="s">
        <v>74</v>
      </c>
      <c r="F30" s="11" t="s">
        <v>71</v>
      </c>
      <c r="G30" s="24">
        <v>22</v>
      </c>
      <c r="H30" s="24">
        <v>1</v>
      </c>
      <c r="I30" s="24"/>
      <c r="J30" s="29">
        <v>1</v>
      </c>
      <c r="K30" s="24">
        <v>1</v>
      </c>
      <c r="L30" s="31"/>
      <c r="M30" s="31"/>
      <c r="N30" s="31"/>
      <c r="O30" s="32">
        <f t="shared" si="9"/>
        <v>0</v>
      </c>
      <c r="P30" s="32">
        <f t="shared" si="10"/>
        <v>0</v>
      </c>
      <c r="Q30" s="32">
        <f t="shared" si="11"/>
        <v>0</v>
      </c>
      <c r="R30" s="10"/>
      <c r="S30" s="10"/>
      <c r="T30" s="10"/>
    </row>
    <row r="31" spans="1:20" x14ac:dyDescent="0.2">
      <c r="A31" s="42"/>
      <c r="B31" s="20"/>
      <c r="C31" s="23">
        <v>193990</v>
      </c>
      <c r="D31" s="11" t="s">
        <v>102</v>
      </c>
      <c r="E31" s="11" t="s">
        <v>103</v>
      </c>
      <c r="F31" s="11" t="s">
        <v>71</v>
      </c>
      <c r="G31" s="24">
        <v>3</v>
      </c>
      <c r="H31" s="24"/>
      <c r="I31" s="24"/>
      <c r="J31" s="29"/>
      <c r="K31" s="24"/>
      <c r="L31" s="31"/>
      <c r="M31" s="31"/>
      <c r="N31" s="31"/>
      <c r="O31" s="32">
        <f t="shared" si="9"/>
        <v>0</v>
      </c>
      <c r="P31" s="32">
        <f t="shared" si="10"/>
        <v>0</v>
      </c>
      <c r="Q31" s="32">
        <f t="shared" si="11"/>
        <v>0</v>
      </c>
      <c r="R31" s="10"/>
      <c r="S31" s="10"/>
      <c r="T31" s="10"/>
    </row>
    <row r="32" spans="1:20" x14ac:dyDescent="0.2">
      <c r="A32" s="42"/>
      <c r="B32" s="20"/>
      <c r="C32" s="23">
        <v>202900</v>
      </c>
      <c r="D32" s="11" t="s">
        <v>47</v>
      </c>
      <c r="E32" s="11" t="s">
        <v>50</v>
      </c>
      <c r="F32" s="11" t="s">
        <v>88</v>
      </c>
      <c r="G32" s="24">
        <v>1</v>
      </c>
      <c r="H32" s="24"/>
      <c r="I32" s="24"/>
      <c r="J32" s="24"/>
      <c r="K32" s="24">
        <v>7</v>
      </c>
      <c r="L32" s="31"/>
      <c r="M32" s="31"/>
      <c r="N32" s="31"/>
      <c r="O32" s="32">
        <f t="shared" si="9"/>
        <v>0</v>
      </c>
      <c r="P32" s="32">
        <f t="shared" si="10"/>
        <v>0</v>
      </c>
      <c r="Q32" s="32">
        <f t="shared" si="11"/>
        <v>0</v>
      </c>
      <c r="R32" s="10"/>
      <c r="S32" s="10"/>
      <c r="T32" s="10"/>
    </row>
    <row r="33" spans="1:20" x14ac:dyDescent="0.2">
      <c r="A33" s="42"/>
      <c r="B33" s="16" t="s">
        <v>10</v>
      </c>
      <c r="C33" s="23">
        <v>185990</v>
      </c>
      <c r="D33" s="11" t="s">
        <v>11</v>
      </c>
      <c r="E33" s="11" t="s">
        <v>35</v>
      </c>
      <c r="F33" s="11" t="s">
        <v>49</v>
      </c>
      <c r="G33" s="24">
        <v>1</v>
      </c>
      <c r="H33" s="24"/>
      <c r="I33" s="24"/>
      <c r="J33" s="24"/>
      <c r="K33" s="24"/>
      <c r="L33" s="31"/>
      <c r="M33" s="31"/>
      <c r="N33" s="31"/>
      <c r="O33" s="32">
        <f t="shared" si="1"/>
        <v>0</v>
      </c>
      <c r="P33" s="32">
        <f t="shared" si="2"/>
        <v>0</v>
      </c>
      <c r="Q33" s="32">
        <f t="shared" si="0"/>
        <v>0</v>
      </c>
      <c r="R33" s="10"/>
      <c r="S33" s="10"/>
      <c r="T33" s="10"/>
    </row>
    <row r="34" spans="1:20" x14ac:dyDescent="0.2">
      <c r="A34" s="42"/>
      <c r="B34" s="16" t="s">
        <v>10</v>
      </c>
      <c r="C34" s="23">
        <v>201900</v>
      </c>
      <c r="D34" s="11" t="s">
        <v>15</v>
      </c>
      <c r="E34" s="11" t="s">
        <v>26</v>
      </c>
      <c r="F34" s="11" t="s">
        <v>27</v>
      </c>
      <c r="G34" s="24">
        <v>1</v>
      </c>
      <c r="H34" s="24"/>
      <c r="I34" s="24"/>
      <c r="J34" s="24"/>
      <c r="K34" s="24"/>
      <c r="L34" s="31"/>
      <c r="M34" s="31"/>
      <c r="N34" s="31"/>
      <c r="O34" s="32">
        <f t="shared" si="1"/>
        <v>0</v>
      </c>
      <c r="P34" s="32">
        <f t="shared" si="2"/>
        <v>0</v>
      </c>
      <c r="Q34" s="32">
        <f t="shared" si="0"/>
        <v>0</v>
      </c>
      <c r="R34" s="10"/>
      <c r="S34" s="10"/>
      <c r="T34" s="10"/>
    </row>
    <row r="35" spans="1:20" x14ac:dyDescent="0.2">
      <c r="A35" s="45" t="s">
        <v>104</v>
      </c>
      <c r="B35" s="26"/>
      <c r="C35" s="23">
        <v>184990</v>
      </c>
      <c r="D35" s="11" t="s">
        <v>38</v>
      </c>
      <c r="E35" s="11" t="s">
        <v>39</v>
      </c>
      <c r="F35" s="11" t="s">
        <v>40</v>
      </c>
      <c r="G35" s="24">
        <v>12</v>
      </c>
      <c r="H35" s="24"/>
      <c r="I35" s="24"/>
      <c r="J35" s="24"/>
      <c r="K35" s="24"/>
      <c r="L35" s="31"/>
      <c r="M35" s="31"/>
      <c r="N35" s="31"/>
      <c r="O35" s="32">
        <f t="shared" si="1"/>
        <v>0</v>
      </c>
      <c r="P35" s="32">
        <f t="shared" si="2"/>
        <v>0</v>
      </c>
      <c r="Q35" s="32">
        <f t="shared" si="0"/>
        <v>0</v>
      </c>
      <c r="R35" s="10"/>
      <c r="S35" s="10"/>
      <c r="T35" s="10"/>
    </row>
    <row r="36" spans="1:20" x14ac:dyDescent="0.2">
      <c r="A36" s="45"/>
      <c r="B36" s="27"/>
      <c r="C36" s="23">
        <v>189900</v>
      </c>
      <c r="D36" s="11" t="s">
        <v>47</v>
      </c>
      <c r="E36" s="11" t="s">
        <v>50</v>
      </c>
      <c r="F36" s="11" t="s">
        <v>73</v>
      </c>
      <c r="G36" s="24">
        <v>13</v>
      </c>
      <c r="H36" s="24"/>
      <c r="I36" s="24"/>
      <c r="J36" s="24"/>
      <c r="K36" s="24"/>
      <c r="L36" s="31"/>
      <c r="M36" s="31"/>
      <c r="N36" s="31"/>
      <c r="O36" s="32">
        <f t="shared" ref="O36" si="12">+L36+M36+N36</f>
        <v>0</v>
      </c>
      <c r="P36" s="32">
        <f t="shared" ref="P36" si="13">+L36*1.17+M36+N36</f>
        <v>0</v>
      </c>
      <c r="Q36" s="32">
        <f t="shared" ref="Q36" si="14">SUM(G36:K36)*P36</f>
        <v>0</v>
      </c>
      <c r="R36" s="10"/>
      <c r="S36" s="10"/>
      <c r="T36" s="10"/>
    </row>
    <row r="37" spans="1:20" x14ac:dyDescent="0.2">
      <c r="A37" s="46"/>
      <c r="B37" s="26"/>
      <c r="C37" s="23">
        <v>199900</v>
      </c>
      <c r="D37" s="11" t="s">
        <v>47</v>
      </c>
      <c r="E37" s="11" t="s">
        <v>50</v>
      </c>
      <c r="F37" s="11" t="s">
        <v>51</v>
      </c>
      <c r="G37" s="24">
        <v>2</v>
      </c>
      <c r="H37" s="24">
        <v>1</v>
      </c>
      <c r="I37" s="24">
        <v>1</v>
      </c>
      <c r="J37" s="24"/>
      <c r="K37" s="24"/>
      <c r="L37" s="31"/>
      <c r="M37" s="31"/>
      <c r="N37" s="31"/>
      <c r="O37" s="32">
        <f t="shared" si="1"/>
        <v>0</v>
      </c>
      <c r="P37" s="32">
        <f t="shared" si="2"/>
        <v>0</v>
      </c>
      <c r="Q37" s="32">
        <f t="shared" si="0"/>
        <v>0</v>
      </c>
      <c r="R37" s="10"/>
      <c r="S37" s="10"/>
      <c r="T37" s="10"/>
    </row>
    <row r="38" spans="1:20" x14ac:dyDescent="0.2">
      <c r="A38" s="41" t="s">
        <v>89</v>
      </c>
      <c r="B38" s="20"/>
      <c r="C38" s="17">
        <v>169990</v>
      </c>
      <c r="D38" s="12" t="s">
        <v>24</v>
      </c>
      <c r="E38" s="12" t="s">
        <v>29</v>
      </c>
      <c r="F38" s="12" t="s">
        <v>30</v>
      </c>
      <c r="G38" s="9">
        <v>6</v>
      </c>
      <c r="H38" s="9"/>
      <c r="I38" s="9"/>
      <c r="J38" s="9"/>
      <c r="K38" s="9">
        <v>15</v>
      </c>
      <c r="L38" s="31"/>
      <c r="M38" s="31"/>
      <c r="N38" s="31"/>
      <c r="O38" s="32">
        <f t="shared" si="1"/>
        <v>0</v>
      </c>
      <c r="P38" s="32">
        <f t="shared" si="2"/>
        <v>0</v>
      </c>
      <c r="Q38" s="32">
        <f t="shared" si="0"/>
        <v>0</v>
      </c>
      <c r="R38" s="10"/>
      <c r="S38" s="10"/>
      <c r="T38" s="10"/>
    </row>
    <row r="39" spans="1:20" x14ac:dyDescent="0.2">
      <c r="A39" s="42"/>
      <c r="B39" s="20"/>
      <c r="C39" s="17">
        <v>171990</v>
      </c>
      <c r="D39" s="12" t="s">
        <v>11</v>
      </c>
      <c r="E39" s="12" t="s">
        <v>31</v>
      </c>
      <c r="F39" s="12" t="s">
        <v>32</v>
      </c>
      <c r="G39" s="9">
        <v>3</v>
      </c>
      <c r="H39" s="9"/>
      <c r="I39" s="9"/>
      <c r="J39" s="9"/>
      <c r="K39" s="9"/>
      <c r="L39" s="31"/>
      <c r="M39" s="31"/>
      <c r="N39" s="31"/>
      <c r="O39" s="32">
        <f t="shared" si="1"/>
        <v>0</v>
      </c>
      <c r="P39" s="32">
        <f t="shared" si="2"/>
        <v>0</v>
      </c>
      <c r="Q39" s="32">
        <f t="shared" si="0"/>
        <v>0</v>
      </c>
      <c r="R39" s="10"/>
      <c r="S39" s="10"/>
      <c r="T39" s="10"/>
    </row>
    <row r="40" spans="1:20" ht="30" x14ac:dyDescent="0.2">
      <c r="A40" s="42"/>
      <c r="B40" s="20"/>
      <c r="C40" s="17">
        <v>178990</v>
      </c>
      <c r="D40" s="12" t="s">
        <v>24</v>
      </c>
      <c r="E40" s="30" t="s">
        <v>78</v>
      </c>
      <c r="F40" s="12" t="s">
        <v>79</v>
      </c>
      <c r="G40" s="9">
        <v>2</v>
      </c>
      <c r="H40" s="9"/>
      <c r="I40" s="9"/>
      <c r="J40" s="9"/>
      <c r="K40" s="9">
        <v>45</v>
      </c>
      <c r="L40" s="31"/>
      <c r="M40" s="31"/>
      <c r="N40" s="31"/>
      <c r="O40" s="32">
        <f t="shared" ref="O40:O41" si="15">+L40+M40+N40</f>
        <v>0</v>
      </c>
      <c r="P40" s="32">
        <f t="shared" ref="P40:P41" si="16">+L40*1.17+M40+N40</f>
        <v>0</v>
      </c>
      <c r="Q40" s="32">
        <f t="shared" si="0"/>
        <v>0</v>
      </c>
      <c r="R40" s="10"/>
      <c r="S40" s="10"/>
      <c r="T40" s="10"/>
    </row>
    <row r="41" spans="1:20" x14ac:dyDescent="0.2">
      <c r="A41" s="42"/>
      <c r="B41" s="20"/>
      <c r="C41" s="17">
        <v>285000</v>
      </c>
      <c r="D41" s="12" t="s">
        <v>24</v>
      </c>
      <c r="E41" s="12" t="s">
        <v>81</v>
      </c>
      <c r="F41" s="12" t="s">
        <v>80</v>
      </c>
      <c r="G41" s="9">
        <v>1</v>
      </c>
      <c r="H41" s="9"/>
      <c r="I41" s="9"/>
      <c r="J41" s="9"/>
      <c r="K41" s="9">
        <v>3</v>
      </c>
      <c r="L41" s="31"/>
      <c r="M41" s="31"/>
      <c r="N41" s="31"/>
      <c r="O41" s="32">
        <f t="shared" si="15"/>
        <v>0</v>
      </c>
      <c r="P41" s="32">
        <f t="shared" si="16"/>
        <v>0</v>
      </c>
      <c r="Q41" s="32">
        <f t="shared" si="0"/>
        <v>0</v>
      </c>
      <c r="R41" s="10"/>
      <c r="S41" s="10"/>
      <c r="T41" s="10"/>
    </row>
    <row r="42" spans="1:20" x14ac:dyDescent="0.2">
      <c r="A42" s="43"/>
      <c r="B42" s="20"/>
      <c r="C42" s="17">
        <v>172990</v>
      </c>
      <c r="D42" s="12" t="s">
        <v>82</v>
      </c>
      <c r="E42" s="12" t="s">
        <v>83</v>
      </c>
      <c r="F42" s="12"/>
      <c r="G42" s="9"/>
      <c r="H42" s="9"/>
      <c r="I42" s="9"/>
      <c r="J42" s="9"/>
      <c r="K42" s="9">
        <v>3</v>
      </c>
      <c r="L42" s="31"/>
      <c r="M42" s="31"/>
      <c r="N42" s="31"/>
      <c r="O42" s="32">
        <f t="shared" ref="O42" si="17">+L42+M42+N42</f>
        <v>0</v>
      </c>
      <c r="P42" s="32">
        <f t="shared" ref="P42" si="18">+L42*1.17+M42+N42</f>
        <v>0</v>
      </c>
      <c r="Q42" s="32">
        <f t="shared" si="0"/>
        <v>0</v>
      </c>
      <c r="R42" s="10"/>
      <c r="S42" s="10"/>
      <c r="T42" s="10"/>
    </row>
    <row r="43" spans="1:20" x14ac:dyDescent="0.2">
      <c r="A43" s="18" t="s">
        <v>54</v>
      </c>
      <c r="B43" s="26" t="s">
        <v>28</v>
      </c>
      <c r="C43" s="17">
        <v>153888</v>
      </c>
      <c r="D43" s="22" t="s">
        <v>21</v>
      </c>
      <c r="E43" s="12">
        <v>4</v>
      </c>
      <c r="F43" s="25" t="s">
        <v>37</v>
      </c>
      <c r="G43" s="9">
        <v>3</v>
      </c>
      <c r="H43" s="9">
        <v>1</v>
      </c>
      <c r="I43" s="9"/>
      <c r="J43" s="9"/>
      <c r="K43" s="9">
        <v>2</v>
      </c>
      <c r="L43" s="31"/>
      <c r="M43" s="31"/>
      <c r="N43" s="31"/>
      <c r="O43" s="32">
        <f t="shared" si="1"/>
        <v>0</v>
      </c>
      <c r="P43" s="32">
        <f t="shared" si="2"/>
        <v>0</v>
      </c>
      <c r="Q43" s="32">
        <f t="shared" si="0"/>
        <v>0</v>
      </c>
    </row>
    <row r="44" spans="1:20" x14ac:dyDescent="0.2">
      <c r="A44" s="18" t="s">
        <v>54</v>
      </c>
      <c r="B44" s="21" t="s">
        <v>28</v>
      </c>
      <c r="C44" s="17">
        <v>166500</v>
      </c>
      <c r="D44" s="12" t="s">
        <v>42</v>
      </c>
      <c r="E44" s="12" t="s">
        <v>43</v>
      </c>
      <c r="F44" s="12" t="s">
        <v>37</v>
      </c>
      <c r="G44" s="9">
        <v>3</v>
      </c>
      <c r="H44" s="9">
        <v>1</v>
      </c>
      <c r="I44" s="9"/>
      <c r="J44" s="9"/>
      <c r="K44" s="9">
        <v>12</v>
      </c>
      <c r="L44" s="31"/>
      <c r="M44" s="31"/>
      <c r="N44" s="31"/>
      <c r="O44" s="32">
        <f t="shared" si="1"/>
        <v>0</v>
      </c>
      <c r="P44" s="32">
        <f t="shared" si="2"/>
        <v>0</v>
      </c>
      <c r="Q44" s="32">
        <f t="shared" si="0"/>
        <v>0</v>
      </c>
    </row>
    <row r="45" spans="1:20" ht="16.5" x14ac:dyDescent="0.2">
      <c r="A45" s="18" t="s">
        <v>54</v>
      </c>
      <c r="B45" s="21" t="s">
        <v>28</v>
      </c>
      <c r="C45" s="17">
        <v>157990</v>
      </c>
      <c r="D45" s="12" t="s">
        <v>44</v>
      </c>
      <c r="E45" s="12">
        <v>480</v>
      </c>
      <c r="F45" s="39" t="s">
        <v>97</v>
      </c>
      <c r="G45" s="9">
        <v>3</v>
      </c>
      <c r="H45" s="9"/>
      <c r="I45" s="9"/>
      <c r="J45" s="9"/>
      <c r="K45" s="9">
        <v>13</v>
      </c>
      <c r="L45" s="31"/>
      <c r="M45" s="31"/>
      <c r="N45" s="31"/>
      <c r="O45" s="32">
        <f t="shared" si="1"/>
        <v>0</v>
      </c>
      <c r="P45" s="32">
        <f t="shared" si="2"/>
        <v>0</v>
      </c>
      <c r="Q45" s="32">
        <f t="shared" si="0"/>
        <v>0</v>
      </c>
    </row>
    <row r="46" spans="1:20" x14ac:dyDescent="0.2">
      <c r="A46" s="18" t="s">
        <v>60</v>
      </c>
      <c r="B46" s="21" t="s">
        <v>28</v>
      </c>
      <c r="C46" s="17">
        <v>213900</v>
      </c>
      <c r="D46" s="12" t="s">
        <v>15</v>
      </c>
      <c r="E46" s="12" t="s">
        <v>75</v>
      </c>
      <c r="F46" s="12" t="s">
        <v>46</v>
      </c>
      <c r="G46" s="9">
        <v>3</v>
      </c>
      <c r="H46" s="9"/>
      <c r="I46" s="9"/>
      <c r="J46" s="9"/>
      <c r="K46" s="9"/>
      <c r="L46" s="31"/>
      <c r="M46" s="31"/>
      <c r="N46" s="31"/>
      <c r="O46" s="32">
        <f t="shared" si="1"/>
        <v>0</v>
      </c>
      <c r="P46" s="32">
        <f t="shared" si="2"/>
        <v>0</v>
      </c>
      <c r="Q46" s="32">
        <f t="shared" si="0"/>
        <v>0</v>
      </c>
    </row>
    <row r="47" spans="1:20" x14ac:dyDescent="0.2">
      <c r="A47" s="18" t="s">
        <v>60</v>
      </c>
      <c r="B47" s="21" t="s">
        <v>28</v>
      </c>
      <c r="C47" s="17">
        <v>213900</v>
      </c>
      <c r="D47" s="12" t="s">
        <v>15</v>
      </c>
      <c r="E47" s="12" t="s">
        <v>52</v>
      </c>
      <c r="F47" s="12" t="s">
        <v>27</v>
      </c>
      <c r="G47" s="9">
        <v>3</v>
      </c>
      <c r="H47" s="9"/>
      <c r="I47" s="9"/>
      <c r="J47" s="9"/>
      <c r="K47" s="9"/>
      <c r="L47" s="31"/>
      <c r="M47" s="31"/>
      <c r="N47" s="31"/>
      <c r="O47" s="32">
        <f t="shared" si="1"/>
        <v>0</v>
      </c>
      <c r="P47" s="32">
        <f t="shared" si="2"/>
        <v>0</v>
      </c>
      <c r="Q47" s="32">
        <f t="shared" si="0"/>
        <v>0</v>
      </c>
    </row>
    <row r="48" spans="1:20" ht="18" x14ac:dyDescent="0.25">
      <c r="A48" s="28" t="s">
        <v>91</v>
      </c>
      <c r="L48" s="2"/>
      <c r="M48" s="2"/>
      <c r="N48" s="2"/>
      <c r="O48" s="2"/>
      <c r="P48" s="2"/>
      <c r="Q48" s="33">
        <f>SUM(Q6:Q47)</f>
        <v>0</v>
      </c>
      <c r="R48" s="14"/>
    </row>
    <row r="50" spans="1:1" ht="15.75" x14ac:dyDescent="0.25">
      <c r="A50" s="40" t="s">
        <v>108</v>
      </c>
    </row>
  </sheetData>
  <sheetProtection algorithmName="SHA-512" hashValue="0u9UN49Mvvn9cz3Oa9VbeIOJVle7FDVmHFuCwGNXo3KDgIyAd99EOkP7icRrKPJhxuiwKW6nY+HQBhWKn9XDPA==" saltValue="2Kdoj2NBOUShNLLnVyxpPA==" spinCount="100000" sheet="1" objects="1" scenarios="1"/>
  <mergeCells count="7">
    <mergeCell ref="A38:A42"/>
    <mergeCell ref="A1:Q1"/>
    <mergeCell ref="A24:A34"/>
    <mergeCell ref="A35:A37"/>
    <mergeCell ref="A6:A10"/>
    <mergeCell ref="A11:A23"/>
    <mergeCell ref="L3:N3"/>
  </mergeCells>
  <pageMargins left="0.7" right="0.7" top="0.75" bottom="0.75" header="0.3" footer="0.3"/>
  <pageSetup paperSize="9" orientation="portrait" r:id="rId1"/>
  <ignoredErrors>
    <ignoredError sqref="Q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CAED17E-63B3-494D-A786-48AF830EF226}"/>
</file>

<file path=customXml/itemProps2.xml><?xml version="1.0" encoding="utf-8"?>
<ds:datastoreItem xmlns:ds="http://schemas.openxmlformats.org/officeDocument/2006/customXml" ds:itemID="{3B4334EE-7049-4631-BC81-F791042BB879}"/>
</file>

<file path=customXml/itemProps3.xml><?xml version="1.0" encoding="utf-8"?>
<ds:datastoreItem xmlns:ds="http://schemas.openxmlformats.org/officeDocument/2006/customXml" ds:itemID="{FE62D519-519A-404E-8221-6C4DA03228CE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הצעת מחיר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שירי שדה-אור</dc:creator>
  <cp:keywords/>
  <dc:description/>
  <cp:lastModifiedBy>הילה ברק</cp:lastModifiedBy>
  <dcterms:created xsi:type="dcterms:W3CDTF">2023-09-10T05:08:13Z</dcterms:created>
  <dcterms:modified xsi:type="dcterms:W3CDTF">2023-09-19T07:16:43Z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